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workbookProtection workbookPassword="C86F" lockStructure="1"/>
  <bookViews>
    <workbookView xWindow="1290" yWindow="330" windowWidth="18855" windowHeight="7635" firstSheet="4" activeTab="4"/>
  </bookViews>
  <sheets>
    <sheet name="@Формулы" sheetId="4" state="veryHidden" r:id="rId1"/>
    <sheet name="@Параметры" sheetId="1" state="veryHidden" r:id="rId2"/>
    <sheet name="@Ячейки" sheetId="2" state="veryHidden" r:id="rId3"/>
    <sheet name="@Таблицы" sheetId="3" state="veryHidden" r:id="rId4"/>
    <sheet name="Шапка" sheetId="5" r:id="rId5"/>
    <sheet name="Собственныедоходы" sheetId="6" r:id="rId6"/>
    <sheet name="СубсидииНаГосзадание" sheetId="7" r:id="rId7"/>
    <sheet name="СубсидииНаИныеЦели" sheetId="8" r:id="rId8"/>
    <sheet name="БюджетныеИнвестиции" sheetId="9" r:id="rId9"/>
    <sheet name="СредстваВРамкахОМС" sheetId="10" r:id="rId10"/>
    <sheet name="Расходы200_02" sheetId="11" state="veryHidden" r:id="rId11"/>
    <sheet name="Расходы200_04" sheetId="12" state="veryHidden" r:id="rId12"/>
    <sheet name="Расходы200_05" sheetId="13" state="veryHidden" r:id="rId13"/>
    <sheet name="Расходы200_06" sheetId="14" state="veryHidden" r:id="rId14"/>
    <sheet name="Расходы200_07" sheetId="15" state="veryHidden" r:id="rId15"/>
    <sheet name="Источники520_02" sheetId="16" state="veryHidden" r:id="rId16"/>
    <sheet name="Источники520_04" sheetId="17" state="veryHidden" r:id="rId17"/>
    <sheet name="Источники520_05" sheetId="18" state="veryHidden" r:id="rId18"/>
    <sheet name="Источники520_06" sheetId="19" state="veryHidden" r:id="rId19"/>
    <sheet name="Источники520_07" sheetId="20" state="veryHidden" r:id="rId20"/>
    <sheet name="Источники620_02" sheetId="21" state="veryHidden" r:id="rId21"/>
    <sheet name="Источники620_04" sheetId="22" state="veryHidden" r:id="rId22"/>
    <sheet name="Источники620_05" sheetId="23" state="veryHidden" r:id="rId23"/>
    <sheet name="Источники620_06" sheetId="24" state="veryHidden" r:id="rId24"/>
    <sheet name="Источники620_07" sheetId="25" state="veryHidden" r:id="rId25"/>
    <sheet name="Справочная_информация" sheetId="26" r:id="rId26"/>
    <sheet name="Расходы_7370" sheetId="27" state="veryHidden" r:id="rId27"/>
    <sheet name="КоСГУ1" sheetId="28" state="veryHidden" r:id="rId28"/>
    <sheet name="Расходы_7372" sheetId="29" state="veryHidden" r:id="rId29"/>
    <sheet name="Источники520_7373" sheetId="30" state="veryHidden" r:id="rId30"/>
    <sheet name="Источники620_7374" sheetId="31" state="veryHidden" r:id="rId31"/>
  </sheets>
  <definedNames>
    <definedName name="_ИдентификаторКонечногоПолучателя" localSheetId="4">Шапка!$B$16</definedName>
    <definedName name="_ИдентификаторПолучателя" localSheetId="4">Шапка!$B$15</definedName>
    <definedName name="_НаименованиеОбособленногоПодразделения" localSheetId="4">Шапка!$B$7</definedName>
    <definedName name="_НаименованиеУчредителяПолномочий" localSheetId="4">Шапка!$B$9</definedName>
    <definedName name="_Учредитель" localSheetId="4">Шапка!$B$8</definedName>
    <definedName name="Print_Area" localSheetId="9">СредстваВРамкахОМС!$B$1:$L$93</definedName>
    <definedName name="Print_Area" localSheetId="7">СубсидииНаИныеЦели!$A$1:$K$95</definedName>
    <definedName name="_xlnm.Print_Area" localSheetId="8">БюджетныеИнвестиции!$A$1:$K$95</definedName>
  </definedNames>
  <calcPr calcId="144525"/>
</workbook>
</file>

<file path=xl/calcChain.xml><?xml version="1.0" encoding="utf-8"?>
<calcChain xmlns="http://schemas.openxmlformats.org/spreadsheetml/2006/main">
  <c r="I7" i="25" l="1"/>
  <c r="J7" i="25" s="1"/>
  <c r="I7" i="24"/>
  <c r="J7" i="24" s="1"/>
  <c r="I7" i="23"/>
  <c r="J7" i="23" s="1"/>
  <c r="I7" i="22"/>
  <c r="J7" i="22" s="1"/>
  <c r="I7" i="21"/>
  <c r="J7" i="21" s="1"/>
  <c r="A21" i="4" s="1" a="1"/>
  <c r="A21" i="4" s="1"/>
  <c r="K36" i="6" s="1"/>
  <c r="K35" i="6" s="1"/>
  <c r="I7" i="20"/>
  <c r="J7" i="20" s="1"/>
  <c r="I7" i="19"/>
  <c r="J7" i="19" s="1"/>
  <c r="A63" i="4" s="1" a="1"/>
  <c r="A63" i="4" s="1"/>
  <c r="K31" i="9" s="1"/>
  <c r="I7" i="18"/>
  <c r="J7" i="18" s="1"/>
  <c r="I7" i="17"/>
  <c r="J7" i="17" s="1"/>
  <c r="A35" i="4" s="1" a="1"/>
  <c r="A35" i="4" s="1"/>
  <c r="K32" i="7" s="1"/>
  <c r="I7" i="16"/>
  <c r="J7" i="16" s="1"/>
  <c r="J7" i="15"/>
  <c r="K7" i="15" s="1"/>
  <c r="A70" i="4" s="1" a="1"/>
  <c r="A70" i="4" s="1"/>
  <c r="K24" i="10" s="1"/>
  <c r="K23" i="10" s="1"/>
  <c r="J7" i="14"/>
  <c r="K7" i="14" s="1"/>
  <c r="J8" i="13"/>
  <c r="K8" i="13" s="1"/>
  <c r="A42" i="4" s="1" a="1"/>
  <c r="A42" i="4" s="1"/>
  <c r="K23" i="8" s="1"/>
  <c r="K22" i="8" s="1"/>
  <c r="J7" i="13"/>
  <c r="K7" i="13" s="1"/>
  <c r="J21" i="12"/>
  <c r="K21" i="12" s="1"/>
  <c r="J20" i="12"/>
  <c r="K20" i="12" s="1"/>
  <c r="J19" i="12"/>
  <c r="K19" i="12" s="1"/>
  <c r="J18" i="12"/>
  <c r="K18" i="12" s="1"/>
  <c r="J17" i="12"/>
  <c r="K17" i="12" s="1"/>
  <c r="J16" i="12"/>
  <c r="K16" i="12" s="1"/>
  <c r="J15" i="12"/>
  <c r="K15" i="12" s="1"/>
  <c r="J14" i="12"/>
  <c r="K14" i="12" s="1"/>
  <c r="J13" i="12"/>
  <c r="K13" i="12" s="1"/>
  <c r="J12" i="12"/>
  <c r="K12" i="12" s="1"/>
  <c r="J11" i="12"/>
  <c r="K11" i="12" s="1"/>
  <c r="J10" i="12"/>
  <c r="K10" i="12" s="1"/>
  <c r="J9" i="12"/>
  <c r="K9" i="12" s="1"/>
  <c r="J8" i="12"/>
  <c r="K8" i="12" s="1"/>
  <c r="J7" i="12"/>
  <c r="K7" i="12" s="1"/>
  <c r="A28" i="4" s="1" a="1"/>
  <c r="A28" i="4" s="1"/>
  <c r="K24" i="7" s="1"/>
  <c r="K23" i="7" s="1"/>
  <c r="J9" i="11"/>
  <c r="K9" i="11" s="1"/>
  <c r="J8" i="11"/>
  <c r="K8" i="11" s="1"/>
  <c r="A7" i="4" s="1" a="1"/>
  <c r="A7" i="4" s="1"/>
  <c r="K23" i="6" s="1"/>
  <c r="K22" i="6" s="1"/>
  <c r="J7" i="11"/>
  <c r="K7" i="11" s="1"/>
  <c r="I55" i="10"/>
  <c r="I54" i="10"/>
  <c r="J48" i="10"/>
  <c r="K48" i="10" s="1"/>
  <c r="J47" i="10"/>
  <c r="K47" i="10" s="1"/>
  <c r="I46" i="10"/>
  <c r="H46" i="10"/>
  <c r="G46" i="10"/>
  <c r="F46" i="10"/>
  <c r="E46" i="10"/>
  <c r="K45" i="10"/>
  <c r="J45" i="10"/>
  <c r="K44" i="10"/>
  <c r="J44" i="10"/>
  <c r="J43" i="10"/>
  <c r="I43" i="10"/>
  <c r="H43" i="10"/>
  <c r="G43" i="10"/>
  <c r="F43" i="10"/>
  <c r="E43" i="10"/>
  <c r="K43" i="10" s="1"/>
  <c r="J42" i="10"/>
  <c r="J41" i="10"/>
  <c r="H40" i="10"/>
  <c r="G40" i="10"/>
  <c r="F40" i="10"/>
  <c r="J40" i="10" s="1"/>
  <c r="J39" i="10"/>
  <c r="J38" i="10"/>
  <c r="J37" i="10"/>
  <c r="K37" i="10" s="1"/>
  <c r="H37" i="10"/>
  <c r="G37" i="10"/>
  <c r="F37" i="10"/>
  <c r="K35" i="10"/>
  <c r="J35" i="10"/>
  <c r="K34" i="10"/>
  <c r="K33" i="10" s="1"/>
  <c r="J34" i="10"/>
  <c r="J33" i="10"/>
  <c r="I33" i="10"/>
  <c r="H33" i="10"/>
  <c r="G33" i="10"/>
  <c r="F33" i="10"/>
  <c r="E33" i="10"/>
  <c r="J16" i="10"/>
  <c r="K16" i="10" s="1"/>
  <c r="J15" i="10"/>
  <c r="K15" i="10" s="1"/>
  <c r="J14" i="10"/>
  <c r="K14" i="10" s="1"/>
  <c r="J13" i="10"/>
  <c r="K13" i="10" s="1"/>
  <c r="J12" i="10"/>
  <c r="K12" i="10" s="1"/>
  <c r="K11" i="10" s="1"/>
  <c r="I11" i="10"/>
  <c r="H11" i="10"/>
  <c r="H6" i="10" s="1"/>
  <c r="G11" i="10"/>
  <c r="F11" i="10"/>
  <c r="F6" i="10" s="1"/>
  <c r="E11" i="10"/>
  <c r="K10" i="10"/>
  <c r="J10" i="10"/>
  <c r="K9" i="10"/>
  <c r="J9" i="10"/>
  <c r="K8" i="10"/>
  <c r="J8" i="10"/>
  <c r="K7" i="10"/>
  <c r="J7" i="10"/>
  <c r="I6" i="10"/>
  <c r="G6" i="10"/>
  <c r="E6" i="10"/>
  <c r="I54" i="9"/>
  <c r="I53" i="9"/>
  <c r="J47" i="9"/>
  <c r="K47" i="9" s="1"/>
  <c r="J46" i="9"/>
  <c r="I45" i="9"/>
  <c r="H45" i="9"/>
  <c r="G45" i="9"/>
  <c r="F45" i="9"/>
  <c r="E45" i="9"/>
  <c r="K44" i="9"/>
  <c r="J44" i="9"/>
  <c r="K43" i="9"/>
  <c r="J43" i="9"/>
  <c r="J42" i="9"/>
  <c r="I42" i="9"/>
  <c r="H42" i="9"/>
  <c r="G42" i="9"/>
  <c r="F42" i="9"/>
  <c r="E42" i="9"/>
  <c r="K42" i="9" s="1"/>
  <c r="J41" i="9"/>
  <c r="J40" i="9"/>
  <c r="H39" i="9"/>
  <c r="G39" i="9"/>
  <c r="F39" i="9"/>
  <c r="J39" i="9" s="1"/>
  <c r="J38" i="9"/>
  <c r="J37" i="9"/>
  <c r="J36" i="9" s="1"/>
  <c r="K36" i="9" s="1"/>
  <c r="H36" i="9"/>
  <c r="G36" i="9"/>
  <c r="F36" i="9"/>
  <c r="K34" i="9"/>
  <c r="J34" i="9"/>
  <c r="K33" i="9"/>
  <c r="J33" i="9"/>
  <c r="K32" i="9"/>
  <c r="J32" i="9"/>
  <c r="I32" i="9"/>
  <c r="H32" i="9"/>
  <c r="G32" i="9"/>
  <c r="F32" i="9"/>
  <c r="E32" i="9"/>
  <c r="J16" i="9"/>
  <c r="K16" i="9" s="1"/>
  <c r="J10" i="9"/>
  <c r="K10" i="9" s="1"/>
  <c r="I6" i="9"/>
  <c r="H6" i="9"/>
  <c r="G6" i="9"/>
  <c r="F6" i="9"/>
  <c r="E6" i="9"/>
  <c r="I54" i="8"/>
  <c r="I53" i="8"/>
  <c r="K47" i="8"/>
  <c r="J47" i="8"/>
  <c r="K46" i="8"/>
  <c r="J46" i="8"/>
  <c r="J45" i="8"/>
  <c r="I45" i="8"/>
  <c r="H45" i="8"/>
  <c r="G45" i="8"/>
  <c r="F45" i="8"/>
  <c r="E45" i="8"/>
  <c r="K45" i="8" s="1"/>
  <c r="J44" i="8"/>
  <c r="K44" i="8" s="1"/>
  <c r="J43" i="8"/>
  <c r="K43" i="8" s="1"/>
  <c r="I42" i="8"/>
  <c r="H42" i="8"/>
  <c r="G42" i="8"/>
  <c r="F42" i="8"/>
  <c r="E42" i="8"/>
  <c r="J41" i="8"/>
  <c r="J40" i="8"/>
  <c r="H39" i="8"/>
  <c r="G39" i="8"/>
  <c r="J39" i="8" s="1"/>
  <c r="F39" i="8"/>
  <c r="J38" i="8"/>
  <c r="J36" i="8" s="1"/>
  <c r="K36" i="8" s="1"/>
  <c r="J37" i="8"/>
  <c r="H36" i="8"/>
  <c r="G36" i="8"/>
  <c r="F36" i="8"/>
  <c r="J34" i="8"/>
  <c r="K34" i="8" s="1"/>
  <c r="J33" i="8"/>
  <c r="K33" i="8" s="1"/>
  <c r="J32" i="8"/>
  <c r="I32" i="8"/>
  <c r="H32" i="8"/>
  <c r="G32" i="8"/>
  <c r="F32" i="8"/>
  <c r="E32" i="8"/>
  <c r="K16" i="8"/>
  <c r="J16" i="8"/>
  <c r="K10" i="8"/>
  <c r="J10" i="8"/>
  <c r="I6" i="8"/>
  <c r="H6" i="8"/>
  <c r="G6" i="8"/>
  <c r="F6" i="8"/>
  <c r="E6" i="8"/>
  <c r="I55" i="7"/>
  <c r="I54" i="7"/>
  <c r="J48" i="7"/>
  <c r="K48" i="7" s="1"/>
  <c r="J47" i="7"/>
  <c r="K47" i="7" s="1"/>
  <c r="I46" i="7"/>
  <c r="H46" i="7"/>
  <c r="G46" i="7"/>
  <c r="F46" i="7"/>
  <c r="E46" i="7"/>
  <c r="K45" i="7"/>
  <c r="J45" i="7"/>
  <c r="K44" i="7"/>
  <c r="J44" i="7"/>
  <c r="J43" i="7"/>
  <c r="I43" i="7"/>
  <c r="H43" i="7"/>
  <c r="G43" i="7"/>
  <c r="F43" i="7"/>
  <c r="E43" i="7"/>
  <c r="K43" i="7" s="1"/>
  <c r="J42" i="7"/>
  <c r="J41" i="7"/>
  <c r="H40" i="7"/>
  <c r="G40" i="7"/>
  <c r="F40" i="7"/>
  <c r="J40" i="7" s="1"/>
  <c r="J39" i="7"/>
  <c r="J38" i="7"/>
  <c r="J37" i="7" s="1"/>
  <c r="K37" i="7" s="1"/>
  <c r="H37" i="7"/>
  <c r="G37" i="7"/>
  <c r="F37" i="7"/>
  <c r="K35" i="7"/>
  <c r="J35" i="7"/>
  <c r="K34" i="7"/>
  <c r="J34" i="7"/>
  <c r="K33" i="7"/>
  <c r="J33" i="7"/>
  <c r="I33" i="7"/>
  <c r="H33" i="7"/>
  <c r="G33" i="7"/>
  <c r="F33" i="7"/>
  <c r="E33" i="7"/>
  <c r="J9" i="7"/>
  <c r="K9" i="7" s="1"/>
  <c r="J8" i="7"/>
  <c r="K8" i="7" s="1"/>
  <c r="I6" i="7"/>
  <c r="H6" i="7"/>
  <c r="G6" i="7"/>
  <c r="F6" i="7"/>
  <c r="E6" i="7"/>
  <c r="I55" i="6"/>
  <c r="I54" i="6"/>
  <c r="K48" i="6"/>
  <c r="J48" i="6"/>
  <c r="K47" i="6"/>
  <c r="J47" i="6"/>
  <c r="J46" i="6"/>
  <c r="I46" i="6"/>
  <c r="H46" i="6"/>
  <c r="G46" i="6"/>
  <c r="F46" i="6"/>
  <c r="E46" i="6"/>
  <c r="K46" i="6" s="1"/>
  <c r="J45" i="6"/>
  <c r="K45" i="6" s="1"/>
  <c r="J44" i="6"/>
  <c r="K44" i="6" s="1"/>
  <c r="I43" i="6"/>
  <c r="H43" i="6"/>
  <c r="G43" i="6"/>
  <c r="F43" i="6"/>
  <c r="E43" i="6"/>
  <c r="J42" i="6"/>
  <c r="J41" i="6"/>
  <c r="H40" i="6"/>
  <c r="G40" i="6"/>
  <c r="J40" i="6" s="1"/>
  <c r="F40" i="6"/>
  <c r="J39" i="6"/>
  <c r="J37" i="6" s="1"/>
  <c r="K37" i="6" s="1"/>
  <c r="J38" i="6"/>
  <c r="H37" i="6"/>
  <c r="G37" i="6"/>
  <c r="F37" i="6"/>
  <c r="K34" i="6"/>
  <c r="J34" i="6"/>
  <c r="K33" i="6"/>
  <c r="K32" i="6" s="1"/>
  <c r="J33" i="6"/>
  <c r="J32" i="6"/>
  <c r="I32" i="6"/>
  <c r="H32" i="6"/>
  <c r="G32" i="6"/>
  <c r="F32" i="6"/>
  <c r="E32" i="6"/>
  <c r="J16" i="6"/>
  <c r="K16" i="6" s="1"/>
  <c r="J15" i="6"/>
  <c r="K15" i="6" s="1"/>
  <c r="J14" i="6"/>
  <c r="K14" i="6" s="1"/>
  <c r="J13" i="6"/>
  <c r="K13" i="6" s="1"/>
  <c r="J12" i="6"/>
  <c r="K12" i="6" s="1"/>
  <c r="K11" i="6" s="1"/>
  <c r="I11" i="6"/>
  <c r="H11" i="6"/>
  <c r="H6" i="6" s="1"/>
  <c r="G11" i="6"/>
  <c r="F11" i="6"/>
  <c r="J11" i="6" s="1"/>
  <c r="E11" i="6"/>
  <c r="K10" i="6"/>
  <c r="J10" i="6"/>
  <c r="K9" i="6"/>
  <c r="J9" i="6"/>
  <c r="K8" i="6"/>
  <c r="J8" i="6"/>
  <c r="K7" i="6"/>
  <c r="J7" i="6"/>
  <c r="I6" i="6"/>
  <c r="G6" i="6"/>
  <c r="E6" i="6"/>
  <c r="A77" i="4" a="1"/>
  <c r="A77" i="4"/>
  <c r="K32" i="10" s="1"/>
  <c r="A76" i="4" a="1"/>
  <c r="A76" i="4"/>
  <c r="J32" i="10" s="1"/>
  <c r="A75" i="4" a="1"/>
  <c r="A75" i="4"/>
  <c r="I32" i="10" s="1"/>
  <c r="I31" i="10" s="1"/>
  <c r="A74" i="4" a="1"/>
  <c r="A74" i="4"/>
  <c r="H32" i="10" s="1"/>
  <c r="H31" i="10" s="1"/>
  <c r="A73" i="4" a="1"/>
  <c r="A73" i="4"/>
  <c r="G32" i="10" s="1"/>
  <c r="G31" i="10" s="1"/>
  <c r="A72" i="4" a="1"/>
  <c r="A72" i="4"/>
  <c r="F32" i="10" s="1"/>
  <c r="F31" i="10" s="1"/>
  <c r="A71" i="4" a="1"/>
  <c r="A71" i="4"/>
  <c r="E32" i="10" s="1"/>
  <c r="E31" i="10" s="1"/>
  <c r="A68" i="4" a="1"/>
  <c r="A68" i="4"/>
  <c r="I24" i="10" s="1"/>
  <c r="I23" i="10" s="1"/>
  <c r="I25" i="10" s="1"/>
  <c r="A67" i="4" a="1"/>
  <c r="A67" i="4"/>
  <c r="H24" i="10" s="1"/>
  <c r="H23" i="10" s="1"/>
  <c r="A66" i="4" a="1"/>
  <c r="A66" i="4"/>
  <c r="G24" i="10" s="1"/>
  <c r="G23" i="10" s="1"/>
  <c r="A65" i="4" a="1"/>
  <c r="A65" i="4"/>
  <c r="F24" i="10" s="1"/>
  <c r="F23" i="10" s="1"/>
  <c r="A64" i="4" a="1"/>
  <c r="A64" i="4"/>
  <c r="E24" i="10" s="1"/>
  <c r="E23" i="10" s="1"/>
  <c r="A61" i="4" a="1"/>
  <c r="A61" i="4"/>
  <c r="I31" i="9" s="1"/>
  <c r="I30" i="9" s="1"/>
  <c r="A60" i="4" a="1"/>
  <c r="A60" i="4"/>
  <c r="H31" i="9" s="1"/>
  <c r="H30" i="9" s="1"/>
  <c r="A59" i="4" a="1"/>
  <c r="A59" i="4"/>
  <c r="G31" i="9" s="1"/>
  <c r="G30" i="9" s="1"/>
  <c r="A58" i="4" a="1"/>
  <c r="A58" i="4"/>
  <c r="F31" i="9" s="1"/>
  <c r="F30" i="9" s="1"/>
  <c r="J30" i="9" s="1"/>
  <c r="A57" i="4" a="1"/>
  <c r="A57" i="4"/>
  <c r="E31" i="9" s="1"/>
  <c r="E30" i="9" s="1"/>
  <c r="A56" i="4" a="1"/>
  <c r="A56" i="4"/>
  <c r="K23" i="9" s="1"/>
  <c r="K22" i="9" s="1"/>
  <c r="A55" i="4" a="1"/>
  <c r="A55" i="4"/>
  <c r="J23" i="9" s="1"/>
  <c r="J22" i="9" s="1"/>
  <c r="A54" i="4" a="1"/>
  <c r="A54" i="4"/>
  <c r="I23" i="9" s="1"/>
  <c r="I22" i="9" s="1"/>
  <c r="A53" i="4" a="1"/>
  <c r="A53" i="4"/>
  <c r="H23" i="9" s="1"/>
  <c r="H22" i="9" s="1"/>
  <c r="A52" i="4" a="1"/>
  <c r="A52" i="4"/>
  <c r="G23" i="9" s="1"/>
  <c r="G22" i="9" s="1"/>
  <c r="G24" i="9" s="1"/>
  <c r="A51" i="4" a="1"/>
  <c r="A51" i="4"/>
  <c r="F23" i="9" s="1"/>
  <c r="F22" i="9" s="1"/>
  <c r="A50" i="4" a="1"/>
  <c r="A50" i="4"/>
  <c r="E23" i="9" s="1"/>
  <c r="E22" i="9" s="1"/>
  <c r="A49" i="4" a="1"/>
  <c r="A49" i="4"/>
  <c r="K31" i="8" s="1"/>
  <c r="A48" i="4" a="1"/>
  <c r="A48" i="4"/>
  <c r="J31" i="8" s="1"/>
  <c r="A47" i="4" a="1"/>
  <c r="A47" i="4"/>
  <c r="I31" i="8" s="1"/>
  <c r="I30" i="8" s="1"/>
  <c r="A46" i="4" a="1"/>
  <c r="A46" i="4"/>
  <c r="H31" i="8" s="1"/>
  <c r="H30" i="8" s="1"/>
  <c r="A45" i="4" a="1"/>
  <c r="A45" i="4"/>
  <c r="G31" i="8" s="1"/>
  <c r="G30" i="8" s="1"/>
  <c r="A44" i="4" a="1"/>
  <c r="A44" i="4"/>
  <c r="F31" i="8" s="1"/>
  <c r="F30" i="8" s="1"/>
  <c r="A43" i="4" a="1"/>
  <c r="A43" i="4"/>
  <c r="E31" i="8" s="1"/>
  <c r="E30" i="8" s="1"/>
  <c r="A40" i="4" a="1"/>
  <c r="A40" i="4"/>
  <c r="I23" i="8" s="1"/>
  <c r="I22" i="8" s="1"/>
  <c r="A39" i="4" a="1"/>
  <c r="A39" i="4"/>
  <c r="H23" i="8" s="1"/>
  <c r="H22" i="8" s="1"/>
  <c r="H24" i="8" s="1"/>
  <c r="A38" i="4" a="1"/>
  <c r="A38" i="4"/>
  <c r="G23" i="8" s="1"/>
  <c r="G22" i="8" s="1"/>
  <c r="A37" i="4" a="1"/>
  <c r="A37" i="4"/>
  <c r="F23" i="8" s="1"/>
  <c r="F22" i="8" s="1"/>
  <c r="F24" i="8" s="1"/>
  <c r="A36" i="4" a="1"/>
  <c r="A36" i="4"/>
  <c r="E23" i="8" s="1"/>
  <c r="E22" i="8" s="1"/>
  <c r="A33" i="4" a="1"/>
  <c r="A33" i="4"/>
  <c r="I32" i="7" s="1"/>
  <c r="I31" i="7" s="1"/>
  <c r="A32" i="4" a="1"/>
  <c r="A32" i="4"/>
  <c r="H32" i="7" s="1"/>
  <c r="H31" i="7" s="1"/>
  <c r="A31" i="4" a="1"/>
  <c r="A31" i="4"/>
  <c r="G32" i="7" s="1"/>
  <c r="G31" i="7" s="1"/>
  <c r="A30" i="4" a="1"/>
  <c r="A30" i="4"/>
  <c r="F32" i="7" s="1"/>
  <c r="F31" i="7" s="1"/>
  <c r="J31" i="7" s="1"/>
  <c r="A29" i="4" a="1"/>
  <c r="A29" i="4"/>
  <c r="E32" i="7" s="1"/>
  <c r="E31" i="7" s="1"/>
  <c r="A26" i="4" a="1"/>
  <c r="A26" i="4"/>
  <c r="I24" i="7" s="1"/>
  <c r="I23" i="7" s="1"/>
  <c r="I25" i="7" s="1"/>
  <c r="A25" i="4" a="1"/>
  <c r="A25" i="4"/>
  <c r="H24" i="7" s="1"/>
  <c r="H23" i="7" s="1"/>
  <c r="A24" i="4" a="1"/>
  <c r="A24" i="4"/>
  <c r="G24" i="7" s="1"/>
  <c r="G23" i="7" s="1"/>
  <c r="G25" i="7" s="1"/>
  <c r="A23" i="4" a="1"/>
  <c r="A23" i="4"/>
  <c r="F24" i="7" s="1"/>
  <c r="F23" i="7" s="1"/>
  <c r="A22" i="4" a="1"/>
  <c r="A22" i="4"/>
  <c r="E24" i="7" s="1"/>
  <c r="E23" i="7" s="1"/>
  <c r="E25" i="7" s="1"/>
  <c r="A19" i="4" a="1"/>
  <c r="A19" i="4"/>
  <c r="I36" i="6" s="1"/>
  <c r="I35" i="6" s="1"/>
  <c r="A18" i="4" a="1"/>
  <c r="A18" i="4"/>
  <c r="H36" i="6" s="1"/>
  <c r="H35" i="6" s="1"/>
  <c r="A17" i="4" a="1"/>
  <c r="A17" i="4"/>
  <c r="G36" i="6" s="1"/>
  <c r="G35" i="6" s="1"/>
  <c r="A16" i="4" a="1"/>
  <c r="A16" i="4"/>
  <c r="F36" i="6" s="1"/>
  <c r="F35" i="6" s="1"/>
  <c r="J35" i="6" s="1"/>
  <c r="A15" i="4" a="1"/>
  <c r="A15" i="4"/>
  <c r="E36" i="6" s="1"/>
  <c r="E35" i="6" s="1"/>
  <c r="A14" i="4" a="1"/>
  <c r="A14" i="4"/>
  <c r="K31" i="6" s="1"/>
  <c r="A13" i="4" a="1"/>
  <c r="A13" i="4"/>
  <c r="J31" i="6" s="1"/>
  <c r="A12" i="4" a="1"/>
  <c r="A12" i="4"/>
  <c r="I31" i="6" s="1"/>
  <c r="I30" i="6" s="1"/>
  <c r="A11" i="4" a="1"/>
  <c r="A11" i="4"/>
  <c r="H31" i="6" s="1"/>
  <c r="H30" i="6" s="1"/>
  <c r="A10" i="4" a="1"/>
  <c r="A10" i="4"/>
  <c r="G31" i="6" s="1"/>
  <c r="G30" i="6" s="1"/>
  <c r="A9" i="4" a="1"/>
  <c r="A9" i="4"/>
  <c r="F31" i="6" s="1"/>
  <c r="F30" i="6" s="1"/>
  <c r="J30" i="6" s="1"/>
  <c r="A8" i="4" a="1"/>
  <c r="A8" i="4"/>
  <c r="E31" i="6" s="1"/>
  <c r="E30" i="6" s="1"/>
  <c r="K30" i="6" s="1"/>
  <c r="A5" i="4" a="1"/>
  <c r="A5" i="4"/>
  <c r="I23" i="6" s="1"/>
  <c r="I22" i="6" s="1"/>
  <c r="A4" i="4" a="1"/>
  <c r="A4" i="4"/>
  <c r="H23" i="6" s="1"/>
  <c r="H22" i="6" s="1"/>
  <c r="A3" i="4" a="1"/>
  <c r="A3" i="4"/>
  <c r="G23" i="6" s="1"/>
  <c r="G22" i="6" s="1"/>
  <c r="A2" i="4" a="1"/>
  <c r="A2" i="4"/>
  <c r="F23" i="6" s="1"/>
  <c r="F22" i="6" s="1"/>
  <c r="A1" i="4" a="1"/>
  <c r="A1" i="4"/>
  <c r="E23" i="6" s="1"/>
  <c r="E22" i="6" s="1"/>
  <c r="J30" i="8" l="1"/>
  <c r="K30" i="8" s="1"/>
  <c r="K30" i="9"/>
  <c r="I24" i="6"/>
  <c r="H24" i="6"/>
  <c r="G24" i="6"/>
  <c r="K31" i="7"/>
  <c r="J31" i="10"/>
  <c r="K31" i="10" s="1"/>
  <c r="E24" i="6"/>
  <c r="J43" i="6"/>
  <c r="E24" i="8"/>
  <c r="I24" i="8"/>
  <c r="G25" i="10"/>
  <c r="J46" i="10"/>
  <c r="A6" i="4" a="1"/>
  <c r="A6" i="4" s="1"/>
  <c r="J23" i="6" s="1"/>
  <c r="J22" i="6" s="1"/>
  <c r="A20" i="4" a="1"/>
  <c r="A20" i="4" s="1"/>
  <c r="J36" i="6" s="1"/>
  <c r="A27" i="4" a="1"/>
  <c r="A27" i="4" s="1"/>
  <c r="J24" i="7" s="1"/>
  <c r="J23" i="7" s="1"/>
  <c r="A34" i="4" a="1"/>
  <c r="A34" i="4" s="1"/>
  <c r="J32" i="7" s="1"/>
  <c r="A41" i="4" a="1"/>
  <c r="A41" i="4" s="1"/>
  <c r="J23" i="8" s="1"/>
  <c r="J22" i="8" s="1"/>
  <c r="A62" i="4" a="1"/>
  <c r="A62" i="4" s="1"/>
  <c r="J31" i="9" s="1"/>
  <c r="A69" i="4" a="1"/>
  <c r="A69" i="4" s="1"/>
  <c r="J24" i="10" s="1"/>
  <c r="J23" i="10" s="1"/>
  <c r="F6" i="6"/>
  <c r="K43" i="6"/>
  <c r="F25" i="7"/>
  <c r="H25" i="7"/>
  <c r="J6" i="7"/>
  <c r="J46" i="7"/>
  <c r="K46" i="7" s="1"/>
  <c r="J6" i="8"/>
  <c r="K6" i="8"/>
  <c r="K32" i="8"/>
  <c r="K42" i="8"/>
  <c r="F24" i="9"/>
  <c r="H24" i="9"/>
  <c r="J6" i="9"/>
  <c r="J24" i="9" s="1"/>
  <c r="K46" i="9"/>
  <c r="J45" i="9"/>
  <c r="K45" i="9" s="1"/>
  <c r="E25" i="10"/>
  <c r="K6" i="7"/>
  <c r="G24" i="8"/>
  <c r="J42" i="8"/>
  <c r="E24" i="9"/>
  <c r="I24" i="9"/>
  <c r="K6" i="9"/>
  <c r="F25" i="10"/>
  <c r="J6" i="10"/>
  <c r="J25" i="10" s="1"/>
  <c r="H25" i="10"/>
  <c r="J11" i="10"/>
  <c r="K46" i="10"/>
  <c r="K6" i="10" l="1"/>
  <c r="J24" i="8"/>
  <c r="J25" i="7"/>
  <c r="F24" i="6"/>
  <c r="J6" i="6"/>
  <c r="J24" i="6" l="1"/>
  <c r="K6" i="6"/>
</calcChain>
</file>

<file path=xl/sharedStrings.xml><?xml version="1.0" encoding="utf-8"?>
<sst xmlns="http://schemas.openxmlformats.org/spreadsheetml/2006/main" count="2300" uniqueCount="740">
  <si>
    <t>Расходы200_02</t>
  </si>
  <si>
    <t/>
  </si>
  <si>
    <t>Запретить</t>
  </si>
  <si>
    <t>Расходы200_04</t>
  </si>
  <si>
    <t>Расходы200_05</t>
  </si>
  <si>
    <t>Расходы200_06</t>
  </si>
  <si>
    <t>Расходы200_07</t>
  </si>
  <si>
    <t>Источники520_02</t>
  </si>
  <si>
    <t>Источники520_04</t>
  </si>
  <si>
    <t>Источники520_05</t>
  </si>
  <si>
    <t>Источники520_06</t>
  </si>
  <si>
    <t>Источники520_07</t>
  </si>
  <si>
    <t>Источники620_02</t>
  </si>
  <si>
    <t>Источники620_04</t>
  </si>
  <si>
    <t>Источники620_05</t>
  </si>
  <si>
    <t>Источники620_06</t>
  </si>
  <si>
    <t>Источники620_07</t>
  </si>
  <si>
    <t>ВерсияМетаописания</t>
  </si>
  <si>
    <t>1.0</t>
  </si>
  <si>
    <t>Идентификатор</t>
  </si>
  <si>
    <t>0503737</t>
  </si>
  <si>
    <t>Код</t>
  </si>
  <si>
    <t>Наименование</t>
  </si>
  <si>
    <t>Отчёт об исполнении учрежденем плана его финансово-хозяйственной деятельности</t>
  </si>
  <si>
    <t>Группа</t>
  </si>
  <si>
    <t>АиБ</t>
  </si>
  <si>
    <t>ДатаНачалаДействия</t>
  </si>
  <si>
    <t>01.01.2021 0:00:00</t>
  </si>
  <si>
    <t>ДатаОкончанияДействия</t>
  </si>
  <si>
    <t>01.01.2022 0:00:00</t>
  </si>
  <si>
    <t>Авторство</t>
  </si>
  <si>
    <t>Барс Груп</t>
  </si>
  <si>
    <t>Учреждение</t>
  </si>
  <si>
    <t>Школа Лучовская</t>
  </si>
  <si>
    <t>Период</t>
  </si>
  <si>
    <t>Бюджетные учреждения</t>
  </si>
  <si>
    <t>Собственныедоходы</t>
  </si>
  <si>
    <t>23</t>
  </si>
  <si>
    <t>Jump</t>
  </si>
  <si>
    <t>31</t>
  </si>
  <si>
    <t>36</t>
  </si>
  <si>
    <t>СубсидииНаГосзадание</t>
  </si>
  <si>
    <t>24</t>
  </si>
  <si>
    <t>32</t>
  </si>
  <si>
    <t>СубсидииНаИныеЦели</t>
  </si>
  <si>
    <t>БюджетныеИнвестиции</t>
  </si>
  <si>
    <t>СредстваВРамкахОМС</t>
  </si>
  <si>
    <t>Select</t>
  </si>
  <si>
    <t>Расходы_7370</t>
  </si>
  <si>
    <t>СсылкаНаСправочник</t>
  </si>
  <si>
    <t>КоСГУ1</t>
  </si>
  <si>
    <t>Расходы_7372</t>
  </si>
  <si>
    <t>Источники520_7373</t>
  </si>
  <si>
    <t>Источники620_7374</t>
  </si>
  <si>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</si>
  <si>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</si>
  <si>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</si>
  <si>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</si>
  <si>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на  1 января 2021 г.</t>
  </si>
  <si>
    <t>Дата</t>
  </si>
  <si>
    <t>01.01.2021</t>
  </si>
  <si>
    <t xml:space="preserve">              по ОКПО</t>
  </si>
  <si>
    <t>47101725</t>
  </si>
  <si>
    <t>Муниципальное бюджетное образовательное учреждение "Лучовская средняя общеобразовательная школа" Чистопольского муниципального района Республики Татарстан</t>
  </si>
  <si>
    <t>Обособленное подразделение</t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</si>
  <si>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</si>
  <si>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</si>
  <si>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</si>
  <si>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</si>
  <si>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</si>
  <si>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</si>
  <si>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</si>
  <si>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</si>
  <si>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</si>
  <si>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</si>
  <si>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</si>
  <si>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</si>
  <si>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Идентификатор получателя</t>
  </si>
  <si>
    <t>Идентификатор конечного получателя</t>
  </si>
  <si>
    <t>Наименование показателя</t>
  </si>
  <si>
    <t>#КодыСтрок</t>
  </si>
  <si>
    <t>Код строки</t>
  </si>
  <si>
    <t>Код аналитики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</si>
  <si>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</si>
  <si>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</si>
  <si>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</si>
  <si>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</si>
  <si>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
банковские
счета</t>
  </si>
  <si>
    <t>через кассу учреждения</t>
  </si>
  <si>
    <t>некассовые
операции</t>
  </si>
  <si>
    <t>итого</t>
  </si>
  <si>
    <t>#КодыСтолбцов</t>
  </si>
  <si>
    <t>Доходы - всего</t>
  </si>
  <si>
    <t>010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</si>
  <si>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</si>
  <si>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</si>
  <si>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</si>
  <si>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</si>
  <si>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</si>
  <si>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</si>
  <si>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</si>
  <si>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</si>
  <si>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</si>
  <si>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</si>
  <si>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 в том числе:
 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</si>
  <si>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</si>
  <si>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</si>
  <si>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</si>
  <si>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</si>
  <si>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</si>
  <si>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</si>
  <si>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</si>
  <si>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</si>
  <si>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Код стро-
ки</t>
  </si>
  <si>
    <t>Расходы бюджета - всего</t>
  </si>
  <si>
    <t>200</t>
  </si>
  <si>
    <t>x</t>
  </si>
  <si>
    <t>в том числе:</t>
  </si>
  <si>
    <t>210</t>
  </si>
  <si>
    <t>Строки Строки &gt;&gt;</t>
  </si>
  <si>
    <t>Результат исполнения бюджета
(дефицит,  профицит)</t>
  </si>
  <si>
    <t>450</t>
  </si>
  <si>
    <t>Источники финансирования дефицита средств - всего</t>
  </si>
  <si>
    <t>500</t>
  </si>
  <si>
    <t>в том числе:
внутренние источники</t>
  </si>
  <si>
    <t>520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</si>
  <si>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</si>
  <si>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</si>
  <si>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</si>
  <si>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</si>
  <si>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</si>
  <si>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</si>
  <si>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</si>
  <si>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 них:</t>
  </si>
  <si>
    <t>621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</si>
  <si>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</si>
  <si>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</si>
  <si>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</si>
  <si>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</si>
  <si>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</si>
  <si>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</si>
  <si>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</si>
  <si>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</si>
  <si>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в том числе:
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</si>
  <si>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</si>
  <si>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</si>
  <si>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</si>
  <si>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</si>
  <si>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</si>
  <si>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>в том числе: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</si>
  <si>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</si>
  <si>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</si>
  <si>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в том числе:
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</si>
  <si>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</si>
  <si>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 xml:space="preserve"> Наименование показателя</t>
  </si>
  <si>
    <t xml:space="preserve">через лицевые счета </t>
  </si>
  <si>
    <t xml:space="preserve">через банковские счета </t>
  </si>
  <si>
    <t>некассовыми операциями</t>
  </si>
  <si>
    <t>Итого</t>
  </si>
  <si>
    <t>Возвращено остатков субсидий прошлых лет</t>
  </si>
  <si>
    <t>910</t>
  </si>
  <si>
    <t>Х</t>
  </si>
  <si>
    <t>Возвращено расходов прошлых лет</t>
  </si>
  <si>
    <t>950</t>
  </si>
  <si>
    <t xml:space="preserve">           Исполнено плановых назначений</t>
  </si>
  <si>
    <t xml:space="preserve">Сумма отклонения
</t>
  </si>
  <si>
    <t>через финансовые органы</t>
  </si>
  <si>
    <t>КОСГУ</t>
  </si>
  <si>
    <t>#=ПолучитьСвойство([КОСГУ],Наименование)</t>
  </si>
  <si>
    <t>#=[5]+[6]+[7]+[8]</t>
  </si>
  <si>
    <t>#=[4]-[9]</t>
  </si>
  <si>
    <t>Прочая закупка товаров, работ и услуг для обеспечения государственных (муниципальных) нужд</t>
  </si>
  <si>
    <t>200·240·244</t>
  </si>
  <si>
    <t>342</t>
  </si>
  <si>
    <t>346</t>
  </si>
  <si>
    <t>310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</si>
  <si>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</si>
  <si>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100·110·119</t>
  </si>
  <si>
    <t>213</t>
  </si>
  <si>
    <t>221</t>
  </si>
  <si>
    <t>223</t>
  </si>
  <si>
    <t>Иные выплаты персоналу учреждений, за исключением фонда оплаты труда</t>
  </si>
  <si>
    <t>100·110·112</t>
  </si>
  <si>
    <t>226</t>
  </si>
  <si>
    <t>344</t>
  </si>
  <si>
    <t>Уплата налога на имущество организаций и земельного налога</t>
  </si>
  <si>
    <t>800·850·851</t>
  </si>
  <si>
    <t>291</t>
  </si>
  <si>
    <t>Фонд оплаты труда учреждений</t>
  </si>
  <si>
    <t>100·110·111</t>
  </si>
  <si>
    <t>211</t>
  </si>
  <si>
    <t>225</t>
  </si>
  <si>
    <t>212</t>
  </si>
  <si>
    <t>266</t>
  </si>
  <si>
    <t>349</t>
  </si>
  <si>
    <t>Утвержденные бюджетные назначения</t>
  </si>
  <si>
    <t>Справочная информация ф. 0503737</t>
  </si>
  <si>
    <t>Информация</t>
  </si>
  <si>
    <t>Описание</t>
  </si>
  <si>
    <t>Основание (нормативно-правовой акт)</t>
  </si>
  <si>
    <t>Приказ Минфина России N 33н от 25.03.2011</t>
  </si>
  <si>
    <t xml:space="preserve">Приказ Минфина РФ от 25 марта 2011 г. N 33н "Об утверждении Инструкции о порядке составления, представления годовой, квартальной бухгалтерской отчетности государственных (муниципальных) бюджетных и автономных учреждений" (с изменениями и дополнениями)
</t>
  </si>
  <si>
    <t>Внутриформенные Увязки</t>
  </si>
  <si>
    <t>по КС</t>
  </si>
  <si>
    <t>гр.8 = 0, не равно 0 - требуеттся пояснение</t>
  </si>
  <si>
    <t>по Заявке</t>
  </si>
  <si>
    <t>КВР=414 - требуется пояснение</t>
  </si>
  <si>
    <t>Межформенные Увязки</t>
  </si>
  <si>
    <t>есть</t>
  </si>
  <si>
    <t>0503127: 
1)Сверка Утвержденных и Исполненных сумм по доходам от оказания платных услуг и прочих доходов по ВД 4,5,6
2) Проверка Возврата остатков субсидий на выполнении гос. задания прошлых лет бюджетными и автономными учреждениями с идентичным показателем по исполнению бюджета.
0503317: 
1)Сверка Утвержденных и Исполненных сумм по доходам от оказания платных услуг и прочих доходов по ВД 4,5,6
2) Проверка Возврата остатков субсидий на выполнении гос. задания прошлых лет бюджетными и автономными учреждениями с идентичным показателем по исполнению бюджета.
0305155а Сверка по Источникам 520 (Допустимо на возврат дебиторской задолженности по обеспечительным платежам)</t>
  </si>
  <si>
    <t>Обработки</t>
  </si>
  <si>
    <t xml:space="preserve">да </t>
  </si>
  <si>
    <t xml:space="preserve">Загрузка из АЦК 
Массовая загрузка из АЦК
Сверка с формой 0503155а (по лицевым счетам)
</t>
  </si>
  <si>
    <t>Выборки</t>
  </si>
  <si>
    <t>да</t>
  </si>
  <si>
    <t xml:space="preserve">Форма 0503737
Форма 0503737_Расхождение
</t>
  </si>
  <si>
    <t>Периодичность:</t>
  </si>
  <si>
    <t>квартальная, годовая</t>
  </si>
  <si>
    <t>111</t>
  </si>
  <si>
    <t>112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</si>
  <si>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</si>
  <si>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</si>
  <si>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119</t>
  </si>
  <si>
    <t>131</t>
  </si>
  <si>
    <t>Денежное довольствие военнослужащих и сотрудников, имеющих специальные звания</t>
  </si>
  <si>
    <t>133</t>
  </si>
  <si>
    <t>Расходы на выплаты военнослужащим и сотрудникам, имеющим специальные звания, зависящие от размера денежного довольствия</t>
  </si>
  <si>
    <t>134</t>
  </si>
  <si>
    <t>Иные выплаты военнослужащим и сотрудникам, имеющим специальные звания</t>
  </si>
  <si>
    <t>139</t>
  </si>
  <si>
    <t>Взносы по обязательному социальному страхованию на выплаты по оплате труда (денежное содержание) гражданских лиц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</si>
  <si>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</si>
  <si>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</si>
  <si>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224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</si>
  <si>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</si>
  <si>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</si>
  <si>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241</t>
  </si>
  <si>
    <t>Научно-исследовательские и опытно-конструкторские работы</t>
  </si>
  <si>
    <t>243</t>
  </si>
  <si>
    <t>Закупка товаров, работ, услуг в целях капитального ремонта государственного (муниципального) имущества</t>
  </si>
  <si>
    <t>244</t>
  </si>
  <si>
    <t>245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</si>
  <si>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</si>
  <si>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247</t>
  </si>
  <si>
    <t>Закупка энергетических ресурсов</t>
  </si>
  <si>
    <t>321</t>
  </si>
  <si>
    <t>Пособия, компенсации и иные социальные выплаты гражданам, кроме публичных нормативных обязательств</t>
  </si>
  <si>
    <t>323</t>
  </si>
  <si>
    <t>Приобретение товаров, работ, услуг в пользу граждан в целях их социального обеспечения</t>
  </si>
  <si>
    <t>340</t>
  </si>
  <si>
    <t>Стипендии</t>
  </si>
  <si>
    <t>350</t>
  </si>
  <si>
    <t>Премии и гранты</t>
  </si>
  <si>
    <t>360</t>
  </si>
  <si>
    <t>Иные выплаты населению</t>
  </si>
  <si>
    <t>406</t>
  </si>
  <si>
    <t>Приобретение объектов недвижимого имущества государственными (муниципальными) учреждениями</t>
  </si>
  <si>
    <t>407</t>
  </si>
  <si>
    <t>Строительство (реконструкция) объектов недвижимого имущества государственными (муниципальными) учреждениями</t>
  </si>
  <si>
    <t>613</t>
  </si>
  <si>
    <t>Гранты в форме субсидии бюджетным учреждениям</t>
  </si>
  <si>
    <t>623</t>
  </si>
  <si>
    <t>Гранты в форме субсидии автономным учреждениям</t>
  </si>
  <si>
    <t>634</t>
  </si>
  <si>
    <t>Гранты иным некоммерческим организациям</t>
  </si>
  <si>
    <t>814</t>
  </si>
  <si>
    <t>Гранты юридическим лицам (кроме некоммерческих организаций), индивидуальным предпринимателям</t>
  </si>
  <si>
    <t>831</t>
  </si>
  <si>
    <t>Исполнение судебных актов Российской Федерации и мировых соглашений по возмещению причиненного вреда</t>
  </si>
  <si>
    <t>851</t>
  </si>
  <si>
    <t>852</t>
  </si>
  <si>
    <t>Уплата прочих налогов, сборов</t>
  </si>
  <si>
    <t>853</t>
  </si>
  <si>
    <t>Уплата иных платежей</t>
  </si>
  <si>
    <t>862</t>
  </si>
  <si>
    <t>Взносы в международные организации</t>
  </si>
  <si>
    <t>863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</si>
  <si>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</si>
  <si>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Налоги</t>
  </si>
  <si>
    <t>Государственная пошлина, сборы</t>
  </si>
  <si>
    <t>Таможенные платежи</t>
  </si>
  <si>
    <t>114</t>
  </si>
  <si>
    <t>Обязательные страховые взносы</t>
  </si>
  <si>
    <t>12A</t>
  </si>
  <si>
    <t>Доли в прибылях (убытках) объектов инвестирования</t>
  </si>
  <si>
    <t>12K</t>
  </si>
  <si>
    <t>Доходы от концессионной платы</t>
  </si>
  <si>
    <t>12T</t>
  </si>
  <si>
    <t>Доходы от простого товарищества</t>
  </si>
  <si>
    <t>121</t>
  </si>
  <si>
    <t>Доходы от операционной аренды</t>
  </si>
  <si>
    <t>122</t>
  </si>
  <si>
    <t>Доходы от финансовой аренды</t>
  </si>
  <si>
    <t>123</t>
  </si>
  <si>
    <t>Платежи при пользовании природными ресурсами</t>
  </si>
  <si>
    <t>124</t>
  </si>
  <si>
    <t>Проценты по депозитам, остаткам денежных средств</t>
  </si>
  <si>
    <t>125</t>
  </si>
  <si>
    <t>Проценты по предоставленным заимствованиям</t>
  </si>
  <si>
    <t>126</t>
  </si>
  <si>
    <t>Проценты по иным финансовым инструментам</t>
  </si>
  <si>
    <t>127</t>
  </si>
  <si>
    <t>Дивиденды от объектов инвестирования</t>
  </si>
  <si>
    <t>128</t>
  </si>
  <si>
    <t>Доходы от предоставления неисключительных прав на результаты интеллектуальной деятельности и средства индивидуализации</t>
  </si>
  <si>
    <t>129</t>
  </si>
  <si>
    <t>Иные доходы от собственности</t>
  </si>
  <si>
    <t>Доходы от оказания платных услуг (работ)</t>
  </si>
  <si>
    <t>132</t>
  </si>
  <si>
    <t>Доходы от оказания услуг по программе обязательного медицинского страхования</t>
  </si>
  <si>
    <t>Плата за предоставление информации из государственных источников (реестров)</t>
  </si>
  <si>
    <t>Доходы от компенсации затрат</t>
  </si>
  <si>
    <t>135</t>
  </si>
  <si>
    <t>Доходы по условным арендным платежам</t>
  </si>
  <si>
    <t>136</t>
  </si>
  <si>
    <t>Доходы бюджета от возврата дебиторской задолженности прошлых лет</t>
  </si>
  <si>
    <t>137</t>
  </si>
  <si>
    <t>Доходы от предстоящей компенсации затрат</t>
  </si>
  <si>
    <t>138</t>
  </si>
  <si>
    <t>Доходы по выполненным этапам работ по договору строительного подряда</t>
  </si>
  <si>
    <t>141</t>
  </si>
  <si>
    <t>Доходы от штрафных санкций за нарушение законодательства о закупках и нарушение условий контрактов (договоров)</t>
  </si>
  <si>
    <t>142</t>
  </si>
  <si>
    <t>Доходы от штрафных санкций по долговым обязательствам</t>
  </si>
  <si>
    <t>143</t>
  </si>
  <si>
    <t>Страховые возмещения</t>
  </si>
  <si>
    <t>144</t>
  </si>
  <si>
    <t>Возмещение ущерба имуществу (за исключением страховых возмещений)</t>
  </si>
  <si>
    <t>145</t>
  </si>
  <si>
    <t>Прочие доходы от сумм принудительного изъятия</t>
  </si>
  <si>
    <t>151</t>
  </si>
  <si>
    <t>Поступления текущего характера от других бюджетов бюджетной системы Российской Федерации</t>
  </si>
  <si>
    <t>152</t>
  </si>
  <si>
    <t>Поступления текущего характера бюджетным и автономным учреждениям от сектора государственного управления</t>
  </si>
  <si>
    <t>153</t>
  </si>
  <si>
    <t>Поступления текущего характера в бюджеты бюджетной системы Российской Федерации от бюджетных и автономных учреждений</t>
  </si>
  <si>
    <t>154</t>
  </si>
  <si>
    <t>Поступления текущего характера от организаций государственного сектора</t>
  </si>
  <si>
    <t>155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</si>
  <si>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</si>
  <si>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156</t>
  </si>
  <si>
    <t>Поступления текущего характера от наднациональных организаций и правительств иностранных государств</t>
  </si>
  <si>
    <t>157</t>
  </si>
  <si>
    <t>Поступления текущего характера от международных организаций</t>
  </si>
  <si>
    <t>158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</si>
  <si>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</si>
  <si>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159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</si>
  <si>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</si>
  <si>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161</t>
  </si>
  <si>
    <t>Поступления капитального характера от других бюджетов бюджетной системы Российской Федерации</t>
  </si>
  <si>
    <t>162</t>
  </si>
  <si>
    <t>Поступления капитального характера бюджетным и автономным учреждениям от сектора государственного управления</t>
  </si>
  <si>
    <t>163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</si>
  <si>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</si>
  <si>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164</t>
  </si>
  <si>
    <t>Поступления капитального характера от организаций государственного сектора</t>
  </si>
  <si>
    <t>165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</si>
  <si>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</si>
  <si>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166</t>
  </si>
  <si>
    <t>Поступления капитального характера от наднациональных организаций и правительств иностранных государств</t>
  </si>
  <si>
    <t>167</t>
  </si>
  <si>
    <t>Поступления капитального характера от международных организаций</t>
  </si>
  <si>
    <t>168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</si>
  <si>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</si>
  <si>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17T</t>
  </si>
  <si>
    <t>Доходы (убытки) от деятельности простого товарищества</t>
  </si>
  <si>
    <t>17Z</t>
  </si>
  <si>
    <t>Результат инфляционной корректировки активов и обязательств</t>
  </si>
  <si>
    <t>171</t>
  </si>
  <si>
    <t>Курсовые разницы</t>
  </si>
  <si>
    <t>172</t>
  </si>
  <si>
    <t>Доходы от выбытия активов</t>
  </si>
  <si>
    <t>173</t>
  </si>
  <si>
    <t>Чрезвычайные доходы от операций с активами</t>
  </si>
  <si>
    <t>174</t>
  </si>
  <si>
    <t>Выпадающие доходы</t>
  </si>
  <si>
    <t>175</t>
  </si>
  <si>
    <t>Курсовые разницы по результатам пересчета бухгалтерской (финансовой) отчетности загранучреждений</t>
  </si>
  <si>
    <t>176</t>
  </si>
  <si>
    <t>Доходы от оценки активов и обязательств</t>
  </si>
  <si>
    <t>177</t>
  </si>
  <si>
    <t>Изменения в капитале объекта инвестирования</t>
  </si>
  <si>
    <t>18K</t>
  </si>
  <si>
    <t>Прочие доходы от увеличения стоимости имущества концедента</t>
  </si>
  <si>
    <t>18T</t>
  </si>
  <si>
    <t>Прочие доходы (убытки) от деятельности простого товарищества</t>
  </si>
  <si>
    <t>181</t>
  </si>
  <si>
    <t>Невыясненные поступления</t>
  </si>
  <si>
    <t>182</t>
  </si>
  <si>
    <t>Доходы от безвозмездного права пользования активом, предоставленным организациями (за исключением сектора государственного управления и организаций государственного сектора)</t>
  </si>
  <si>
    <t>185</t>
  </si>
  <si>
    <t>Доходы от безвозмездного права пользования активом, предоставленным организациями государственного сектора</t>
  </si>
  <si>
    <t>186</t>
  </si>
  <si>
    <t>Доходы от безвозмездного права пользования активом, предоставленным сектором государственного управления</t>
  </si>
  <si>
    <t>187</t>
  </si>
  <si>
    <t>Доходы от безвозмездного права пользования активом, предоставленным иными лицами</t>
  </si>
  <si>
    <t>189</t>
  </si>
  <si>
    <t>Иные доходы</t>
  </si>
  <si>
    <t>191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</si>
  <si>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</si>
  <si>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192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</si>
  <si>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</si>
  <si>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193</t>
  </si>
  <si>
    <t>Безвозмездные неденежные поступления текущего характера от физических лиц</t>
  </si>
  <si>
    <t>194</t>
  </si>
  <si>
    <t>Безвозмездные неденежные поступления текущего характера от нерезидентов</t>
  </si>
  <si>
    <t>195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</si>
  <si>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</si>
  <si>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196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</si>
  <si>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</si>
  <si>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197</t>
  </si>
  <si>
    <t>Безвозмездные неденежные поступления капитального характера от физических лиц</t>
  </si>
  <si>
    <t>198</t>
  </si>
  <si>
    <t>Безвозмездные неденежные поступления в сектор государственного управления капитального характера от нерезидентов</t>
  </si>
  <si>
    <t>199</t>
  </si>
  <si>
    <t>Прочие неденежные безвозмездные поступления</t>
  </si>
  <si>
    <t>Заработная плата</t>
  </si>
  <si>
    <t>Прочие несоциальные выплаты персоналу в денежной форме</t>
  </si>
  <si>
    <t>Начисления на выплаты по оплате труда</t>
  </si>
  <si>
    <t>214</t>
  </si>
  <si>
    <t>Прочие несоциальные выплаты персоналу в натуральной форме</t>
  </si>
  <si>
    <t>Услуги связи</t>
  </si>
  <si>
    <t>222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</si>
  <si>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</si>
  <si>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</si>
  <si>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</si>
  <si>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</si>
  <si>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</si>
  <si>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227</t>
  </si>
  <si>
    <t>Страхование</t>
  </si>
  <si>
    <t>228</t>
  </si>
  <si>
    <t>Услуги, работы для целей капитальных вложений</t>
  </si>
  <si>
    <t>229</t>
  </si>
  <si>
    <t>Арендная плата за пользование земельными участками и другими обособленными природными объектами</t>
  </si>
  <si>
    <t>231</t>
  </si>
  <si>
    <t>Обслуживание внутреннего долга</t>
  </si>
  <si>
    <t>232</t>
  </si>
  <si>
    <t>Обслуживание внешнего долга</t>
  </si>
  <si>
    <t>233</t>
  </si>
  <si>
    <t>Обслуживание долговых обязательств учреждений</t>
  </si>
  <si>
    <t>234</t>
  </si>
  <si>
    <t>Процентные расходы по обязательствам</t>
  </si>
  <si>
    <t>24A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</si>
  <si>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</si>
  <si>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24B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</si>
  <si>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</si>
  <si>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Безвозмездные перечисления (передачи) текущего характера сектора государственного управления</t>
  </si>
  <si>
    <t>242</t>
  </si>
  <si>
    <t>Безвозмездные перечисления финансовым организациям государственного сектора на производство</t>
  </si>
  <si>
    <t>Безвозмездные перечисления иным финансовым организациям (за исключением финансовых организаций государственного сектора) на производство</t>
  </si>
  <si>
    <t>Безвозмездные перечисления нефинансовым организациям государственного сектора на производство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</si>
  <si>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</si>
  <si>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</si>
  <si>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</si>
  <si>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Безвозмездные перечисления финансовым организациям государственного сектора на продукцию</t>
  </si>
  <si>
    <t>248</t>
  </si>
  <si>
    <t>Безвозмездные перечисления иным финансовым организациям (за исключением финансовых организаций государственного сектора) на продукцию</t>
  </si>
  <si>
    <t>249</t>
  </si>
  <si>
    <t>Безвозмездные перечисления нефинансовым организациям государственного сектора на продукцию</t>
  </si>
  <si>
    <t>251</t>
  </si>
  <si>
    <t>Перечисления другим бюджетам бюджетной системы Российской Федерации</t>
  </si>
  <si>
    <t>252</t>
  </si>
  <si>
    <t>Перечисления наднациональным организациям и правительствам иностранных государств</t>
  </si>
  <si>
    <t>253</t>
  </si>
  <si>
    <t>Перечисления международным организациям</t>
  </si>
  <si>
    <t>261</t>
  </si>
  <si>
    <t>Пенсии, пособия и выплаты по пенсионному, социальному и медицинскому страхованию населения</t>
  </si>
  <si>
    <t>262</t>
  </si>
  <si>
    <t>Пособия по социальной помощи населению в денежной форме</t>
  </si>
  <si>
    <t>263</t>
  </si>
  <si>
    <t>Пособия по социальной помощи населению в натуральной форме</t>
  </si>
  <si>
    <t>264</t>
  </si>
  <si>
    <t>Пенсии, пособия, выплачиваемые работодателями, нанимателями бывшим работникам</t>
  </si>
  <si>
    <t>265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</si>
  <si>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</si>
  <si>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</si>
  <si>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267</t>
  </si>
  <si>
    <t>Социальные компенсации персоналу в натуральной форме</t>
  </si>
  <si>
    <t>271</t>
  </si>
  <si>
    <t>Амортизация</t>
  </si>
  <si>
    <t>272</t>
  </si>
  <si>
    <t>Расходование материальных запасов</t>
  </si>
  <si>
    <t>273</t>
  </si>
  <si>
    <t>Чрезвычайные расходы по операциям с активами</t>
  </si>
  <si>
    <t>274</t>
  </si>
  <si>
    <t>Убытки от обесценения активов</t>
  </si>
  <si>
    <t>281</t>
  </si>
  <si>
    <t>Безвозмездные перечисления капитального характера государственным (муниципальным) учреждениям</t>
  </si>
  <si>
    <t>282</t>
  </si>
  <si>
    <t>Безвозмездные перечисления капитального характера финансовым организациям государственного сектора</t>
  </si>
  <si>
    <t>283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</si>
  <si>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</si>
  <si>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284</t>
  </si>
  <si>
    <t>Безвозмездные перечисления капитального характера нефинансовым организациям государственного сектора</t>
  </si>
  <si>
    <t>285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</si>
  <si>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</si>
  <si>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286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</si>
  <si>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</si>
  <si>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29T</t>
  </si>
  <si>
    <t>Расходы по возмещению убытков (расходов) от деятельности простого товарищества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</si>
  <si>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</si>
  <si>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</si>
  <si>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</si>
  <si>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293</t>
  </si>
  <si>
    <t>Штрафы за нарушение законодательства о закупках и нарушение условий контрактов (договоров)</t>
  </si>
  <si>
    <t>294</t>
  </si>
  <si>
    <t>Штрафные санкции по долговым обязательствам</t>
  </si>
  <si>
    <t>295</t>
  </si>
  <si>
    <t>Другие экономические санкции</t>
  </si>
  <si>
    <t>296</t>
  </si>
  <si>
    <t>Иные выплаты текущего характера физическим лицам</t>
  </si>
  <si>
    <t>297</t>
  </si>
  <si>
    <t>Иные выплаты текущего характера организациям</t>
  </si>
  <si>
    <t>298</t>
  </si>
  <si>
    <t>Иные выплаты капитального характера физическим лицам</t>
  </si>
  <si>
    <t>299</t>
  </si>
  <si>
    <t>Иные выплаты капитального характера организациям</t>
  </si>
  <si>
    <t>Увеличение стоимости основных средств</t>
  </si>
  <si>
    <t>320</t>
  </si>
  <si>
    <t>Увеличение стоимости нематериальных активов</t>
  </si>
  <si>
    <t>330</t>
  </si>
  <si>
    <t>Увеличение стоимости непроизведенных активов</t>
  </si>
  <si>
    <t>341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</si>
  <si>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</si>
  <si>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</si>
  <si>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343</t>
  </si>
  <si>
    <t>Увеличение стоимости горюче-смазочных материалов</t>
  </si>
  <si>
    <t>Увеличение стоимости строительных материалов</t>
  </si>
  <si>
    <t>345</t>
  </si>
  <si>
    <t>Увеличение стоимости мягкого инвентаря</t>
  </si>
  <si>
    <t>Увеличение стоимости прочих материальных запасов</t>
  </si>
  <si>
    <t>347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</si>
  <si>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</si>
  <si>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</si>
  <si>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351</t>
  </si>
  <si>
    <t>Увеличение стоимости права пользования активом</t>
  </si>
  <si>
    <t>352</t>
  </si>
  <si>
    <t>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</si>
  <si>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>353</t>
  </si>
  <si>
    <t>Увеличение стоимости неисключительных прав на результаты интеллектуальной деятельности с определенным сроком полезного использования</t>
  </si>
  <si>
    <t>Увеличение стоимости биологических активов</t>
  </si>
  <si>
    <t>411</t>
  </si>
  <si>
    <t>Амортизация основных средств</t>
  </si>
  <si>
    <t>412</t>
  </si>
  <si>
    <t>Обесценение основных средств</t>
  </si>
  <si>
    <t>421</t>
  </si>
  <si>
    <t>Амортизация нематериальных активов</t>
  </si>
  <si>
    <t>422</t>
  </si>
  <si>
    <t>Обесценение нематериальных активов с определенным сроком полезного использования</t>
  </si>
  <si>
    <t>423</t>
  </si>
  <si>
    <t>Обесценение нематериальных активов с неопределенным сроком полезного использования</t>
  </si>
  <si>
    <t>432</t>
  </si>
  <si>
    <t>Обесценение непроизведенных активов</t>
  </si>
  <si>
    <t>441</t>
  </si>
  <si>
    <t>Уменьшение стоимости лекарственных препаратов и материалов, применяемых в медицинских целях</t>
  </si>
  <si>
    <t>442</t>
  </si>
  <si>
    <t>Уменьшение стоимости продуктов питания</t>
  </si>
  <si>
    <t>443</t>
  </si>
  <si>
    <t>Уменьшение стоимости горюче-смазочных материалов</t>
  </si>
  <si>
    <t>444</t>
  </si>
  <si>
    <t>Уменьшение стоимости строительных материалов</t>
  </si>
  <si>
    <t>445</t>
  </si>
  <si>
    <t>Уменьшение стоимости мягкого инвентаря</t>
  </si>
  <si>
    <t>446</t>
  </si>
  <si>
    <t>Уменьшение стоимости прочих оборотных ценностей (материалов)</t>
  </si>
  <si>
    <t>447</t>
  </si>
  <si>
    <t>Уменьшение стоимости материальных запасов для целей капитальных вложений</t>
  </si>
  <si>
    <t>449</t>
  </si>
  <si>
    <t>Уменьшение стоимости прочих материальных запасов однократного применения</t>
  </si>
  <si>
    <t>451</t>
  </si>
  <si>
    <t>Уменьшение стоимости права пользования активом</t>
  </si>
  <si>
    <t>452</t>
  </si>
  <si>
    <t>Уменьшение стоимости неисключительных прав на результаты интеллектуальной деятельности с определенным сроком полезного использования</t>
  </si>
  <si>
    <t>453</t>
  </si>
  <si>
    <t>Уменьшение стоимости неисключительных прав на результаты интеллектуальной деятельности с неопределенным сроком полезного использования</t>
  </si>
  <si>
    <t>461</t>
  </si>
  <si>
    <t>Выбытие биологических активов</t>
  </si>
  <si>
    <t>462</t>
  </si>
  <si>
    <t>Обесценение биологических активов</t>
  </si>
  <si>
    <t>Поступление денежных средств и их эквивалентов</t>
  </si>
  <si>
    <t>Увеличение стоимости ценных бумаг, кроме акций и иных финансовых инструментов</t>
  </si>
  <si>
    <t>530</t>
  </si>
  <si>
    <t>Увеличение стоимости акций и иных финансовых инструментов</t>
  </si>
  <si>
    <t>541</t>
  </si>
  <si>
    <t>Увеличение задолженности по предоставленным заимствованиям бюджетам бюджетной системы Российской Федерации</t>
  </si>
  <si>
    <t>542</t>
  </si>
  <si>
    <t>Увеличение задолженности по предоставленным заимствованиям государственным (муниципальным) автономным учреждениям</t>
  </si>
  <si>
    <t>543</t>
  </si>
  <si>
    <t>Увеличение задолженности по предоставленным заимствованиям финансовым и нефинансовым организациям государственного сектора</t>
  </si>
  <si>
    <t>544</t>
  </si>
  <si>
    <t>Увеличение задолженности по предоставленным заимствованиям иным нефинансовым организациям</t>
  </si>
  <si>
    <t>545</t>
  </si>
  <si>
    <t>Увеличение задолженности по предоставленным заимствованиям иным финансовым организациям</t>
  </si>
  <si>
    <t>546</t>
  </si>
  <si>
    <t>Увеличение задолженности по предоставленным заимствованиям некоммерческим организациям и физическим лицам - производителям товаров, работ, услуг</t>
  </si>
  <si>
    <t>547</t>
  </si>
  <si>
    <t>Увеличение задолженности по предоставленным заимствованиям физическим лицам</t>
  </si>
  <si>
    <t>548</t>
  </si>
  <si>
    <t>Увеличение задолженности по предоставленным заимствованиям наднациональным организациям и правительствам иностранных государств</t>
  </si>
  <si>
    <t>549</t>
  </si>
  <si>
    <t>Увеличение задолженности по предоставленным заимствованиям нерезидентам</t>
  </si>
  <si>
    <t>551</t>
  </si>
  <si>
    <t>Привлечение средств участников бюджетного процесса</t>
  </si>
  <si>
    <t>552</t>
  </si>
  <si>
    <t>Привлечение средств государственных (муниципальных) бюджетных и автономных учреждений</t>
  </si>
  <si>
    <t>553</t>
  </si>
  <si>
    <t>Привлечение средств финансовых и нефинансовых организаций государственного сектора</t>
  </si>
  <si>
    <t>554</t>
  </si>
  <si>
    <t>Привлечение средств иных нефинансовых организаций</t>
  </si>
  <si>
    <t>555</t>
  </si>
  <si>
    <t>Привлечение средств иных финансовых организаций</t>
  </si>
  <si>
    <t>556</t>
  </si>
  <si>
    <t>Привлечение средств некоммерческих организаций и физических лиц - производителей товаров, работ, услуг</t>
  </si>
  <si>
    <t>557</t>
  </si>
  <si>
    <t>Привлечение средств физических лиц</t>
  </si>
  <si>
    <t>561</t>
  </si>
  <si>
    <t>Увеличение прочей дебиторской задолженности по расчетам с участниками бюджетного процесса</t>
  </si>
  <si>
    <t>562</t>
  </si>
  <si>
    <t>Увеличение прочей дебиторской задолженности по расчетам с государственными (муниципальными) бюджетными и автономными учреждениями</t>
  </si>
  <si>
    <t>563</t>
  </si>
  <si>
    <t>Увеличение прочей дебиторской задолженности по расчетам с финансовыми и нефинансовыми организациями государственного сектора</t>
  </si>
  <si>
    <t>564</t>
  </si>
  <si>
    <t>Увеличение прочей дебиторской задолженности по расчетам с иными нефинансовыми организациями</t>
  </si>
  <si>
    <t>565</t>
  </si>
  <si>
    <t>Увеличение прочей дебиторской задолженности по расчетам с иными финансовыми организациями</t>
  </si>
  <si>
    <t>566</t>
  </si>
  <si>
    <t>Увеличение прочей дебиторской задолженности по расчетам с некоммерческими организациями и физическими лицами - производителями товаров, работ, услуг</t>
  </si>
  <si>
    <t>567</t>
  </si>
  <si>
    <t>Увеличение прочей дебиторской задолженности по расчетам с физическими лицами</t>
  </si>
  <si>
    <t>568</t>
  </si>
  <si>
    <t>Увеличение прочей дебиторской задолженности по расчетам с наднациональными организациями и правительствами иностранных государств</t>
  </si>
  <si>
    <t>569</t>
  </si>
  <si>
    <t>Увеличение прочей дебиторской задолженности по расчетам с нерезидентами</t>
  </si>
  <si>
    <t>Выбытие денежных средств и их эквивалентов</t>
  </si>
  <si>
    <t>Уменьшение стоимости ценных бумаг, кроме акций и иных финансовых инструментов</t>
  </si>
  <si>
    <t>630</t>
  </si>
  <si>
    <t>Уменьшение стоимости акций и иных финансовых инструментов</t>
  </si>
  <si>
    <t>641</t>
  </si>
  <si>
    <t>Уменьшение задолженности по предоставленным заимствованиям бюджетам бюджетной системы Российской Федерации</t>
  </si>
  <si>
    <t>642</t>
  </si>
  <si>
    <t>Уменьшение задолженности по предоставленным заимствованиям государственным (муниципальным) автономным учреждениям</t>
  </si>
  <si>
    <t>643</t>
  </si>
  <si>
    <t>Уменьшение задолженности по предоставленным заимствованиям финансовым и нефинансовым организациям государственного сектора</t>
  </si>
  <si>
    <t>644</t>
  </si>
  <si>
    <t>Уменьшение задолженности по предоставленным заимствованиям иным нефинансовым организациям</t>
  </si>
  <si>
    <t>645</t>
  </si>
  <si>
    <t>Уменьшение задолженности по предоставленным заимствованиям иным финансовым организациям</t>
  </si>
  <si>
    <t>646</t>
  </si>
  <si>
    <t>Уменьшение задолженности по предоставленным заимствованиям некоммерческим организациям и физическим лицам - производителям товаров, работ, услуг</t>
  </si>
  <si>
    <t>647</t>
  </si>
  <si>
    <t>Уменьшение задолженности по предоставленным заимствованиям физическим лицам</t>
  </si>
  <si>
    <t>648</t>
  </si>
  <si>
    <t>Уменьшение задолженности по предоставленным заимствованиям наднациональным организациям и правительствам иностранных государств</t>
  </si>
  <si>
    <t>649</t>
  </si>
  <si>
    <t>Уменьшение задолженности по предоставленным заимствованиям нерезидентам</t>
  </si>
  <si>
    <t>651</t>
  </si>
  <si>
    <t>Возврат средств участников бюджетного процесса</t>
  </si>
  <si>
    <t>652</t>
  </si>
  <si>
    <t>Возврат средств государственных (муниципальных) бюджетных и автономных учреждений</t>
  </si>
  <si>
    <t>653</t>
  </si>
  <si>
    <t>Возврат средств финансовых и нефинансовых организаций государственного сектора</t>
  </si>
  <si>
    <t>654</t>
  </si>
  <si>
    <t>Возврат средств иных нефинансовых организаций</t>
  </si>
  <si>
    <t>655</t>
  </si>
  <si>
    <t>Возврат средств иных финансовых организаций</t>
  </si>
  <si>
    <t>656</t>
  </si>
  <si>
    <t>Возврат средств некоммерческих организаций и физических лиц - производителей товаров, работ, услуг</t>
  </si>
  <si>
    <t>657</t>
  </si>
  <si>
    <t>Возврат средств физических лиц</t>
  </si>
  <si>
    <t>661</t>
  </si>
  <si>
    <t>Уменьшение прочей дебиторской задолженности по расчетам с участниками бюджетного процесса</t>
  </si>
  <si>
    <t>662</t>
  </si>
  <si>
    <t>Уменьшение прочей дебиторской задолженности по расчетам с государственными (муниципальными) бюджетным и автономными учреждениями</t>
  </si>
  <si>
    <t>663</t>
  </si>
  <si>
    <t>Уменьшение прочей дебиторской задолженности по расчетам с финансовыми и нефинансовыми организациями государственного сектора</t>
  </si>
  <si>
    <t>664</t>
  </si>
  <si>
    <t>Уменьшение прочей дебиторской задолженности по расчетам с иными нефинансовыми организациями</t>
  </si>
  <si>
    <t>665</t>
  </si>
  <si>
    <t>Уменьшение прочей дебиторской задолженности по расчетам с иными финансовыми организациями</t>
  </si>
  <si>
    <t>666</t>
  </si>
  <si>
    <t>Уменьшение прочей дебиторской задолженности по расчетам с некоммерческими организациями и физическими лицами - производителями товаров, работ, услуг</t>
  </si>
  <si>
    <t>667</t>
  </si>
  <si>
    <t>Уменьшение прочей дебиторской задолженности по расчетам с физическими лицами</t>
  </si>
  <si>
    <t>668</t>
  </si>
  <si>
    <t>Уменьшение прочей дебиторской задолженности по расчетам с наднациональными организациями и правительствами иностранных государств</t>
  </si>
  <si>
    <t>669</t>
  </si>
  <si>
    <t>Уменьшение прочей дебиторской задолженности по расчетам с нерезидентами</t>
  </si>
  <si>
    <t>Увеличение задолженности по внутренним привлеченным заимствованиям</t>
  </si>
  <si>
    <t>Увеличение задолженности по внешним привлеченным заимствованиям</t>
  </si>
  <si>
    <t>Увеличение прочей кредиторской задолженности по расчетам с участниками бюджетного процесса</t>
  </si>
  <si>
    <t>Увеличение прочей кредиторской задолженности по расчетам с государственными (муниципальными) бюджетными и автономными учреждениями</t>
  </si>
  <si>
    <t>733</t>
  </si>
  <si>
    <t>Увеличение прочей кредиторской задолженности по расчетам с финансовыми и нефинансовыми организациями государственного сектора</t>
  </si>
  <si>
    <t>734</t>
  </si>
  <si>
    <t>Увеличение прочей кредиторской задолженности по расчетам с иными нефинансовыми организациями</t>
  </si>
  <si>
    <t>735</t>
  </si>
  <si>
    <t>Увеличение прочей кредиторской задолженности по расчетам с иными финансовыми организациями</t>
  </si>
  <si>
    <t>736</t>
  </si>
  <si>
    <t>Увеличение прочей кредиторской задолженности по расчетам с некоммерческими организациями и физическими лицами - производителями товаров, работ, услуг</t>
  </si>
  <si>
    <t>737</t>
  </si>
  <si>
    <t>Увеличение прочей кредиторской задолженности по расчетам с физическими лицами</t>
  </si>
  <si>
    <t>738</t>
  </si>
  <si>
    <t>Увеличение прочей кредиторской задолженности по расчетам с наднациональными организациями и правительствами иностранных государств</t>
  </si>
  <si>
    <t>739</t>
  </si>
  <si>
    <t>Увеличение прочей кредиторской задолженности по расчетам с нерезидентами</t>
  </si>
  <si>
    <t>810</t>
  </si>
  <si>
    <t>Уменьшение задолженности по внутренним привлеченным заимствованиям</t>
  </si>
  <si>
    <t>Уменьшение задолженности по внешним привлеченным заимствованиям</t>
  </si>
  <si>
    <t>Уменьшение прочей кредиторской задолженности по расчетам с участниками бюджетного процесса</t>
  </si>
  <si>
    <t>832</t>
  </si>
  <si>
    <t>Уменьшение прочей кредиторской задолженности по расчетам с государственными (муниципальными) бюджетными и автономными учреждениями</t>
  </si>
  <si>
    <t>833</t>
  </si>
  <si>
    <t>Уменьшение прочей кредиторской задолженности по расчетам с финансовыми и нефинансовыми организациями государственного сектора</t>
  </si>
  <si>
    <t>834</t>
  </si>
  <si>
    <t>Уменьшение прочей кредиторской задолженности по расчетам с иными нефинансовыми организациями</t>
  </si>
  <si>
    <t>835</t>
  </si>
  <si>
    <t>Уменьшение прочей кредиторской задолженности по расчетам с иными финансовыми организациями</t>
  </si>
  <si>
    <t>836</t>
  </si>
  <si>
    <t>Уменьшение прочей кредиторской задолженности по расчетам с некоммерческими организациями и физическими лицами - производителями товаров, работ, услуг</t>
  </si>
  <si>
    <t>837</t>
  </si>
  <si>
    <t>Уменьшение прочей кредиторской задолженности по расчетам с физическими лицами</t>
  </si>
  <si>
    <t>838</t>
  </si>
  <si>
    <t>Уменьшение прочей кредиторской задолженности по расчетам с наднациональными организациями и правительствами иностранных государств</t>
  </si>
  <si>
    <t>839</t>
  </si>
  <si>
    <t>Уменьшение прочей кредиторской задолженности по расчетам с нерезидентами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</si>
  <si>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</si>
  <si>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</si>
  <si>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540</t>
  </si>
  <si>
    <t>Увеличение задолженности по предоставленным бюджетным кредитам (займам)</t>
  </si>
  <si>
    <t>640</t>
  </si>
  <si>
    <t>Уменьшение задолженности по предоставленным бюджетным кредитам (займам)</t>
  </si>
  <si>
    <t>Увеличение внутренних долговых обязательств</t>
  </si>
  <si>
    <t>Уменьшение внутренних долговых обязательств</t>
  </si>
  <si>
    <t>Курсовая разница</t>
  </si>
  <si>
    <t>Увеличение стоимости ценных бумаг, кроме акций и иных форм участия в капитале</t>
  </si>
  <si>
    <t>Увеличение задолженности по ссудам, займам</t>
  </si>
  <si>
    <t>Уменьшение стоимости ценных бумаг, кроме акций и иных форм участия в капитале</t>
  </si>
  <si>
    <t>Уменьшение задолженности по ссудам, займам</t>
  </si>
  <si>
    <t>Поступления заимствований от резидентов</t>
  </si>
  <si>
    <t>Погашение заимствований от нерезидентов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</si>
</sst>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Tahoma"/>
      <family val="2"/>
    </font>
    <font>
      <sz val="10"/>
      <name val="Tahoma"/>
    </font>
    <font>
      <b/>
      <sz val="8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8"/>
      <color indexed="8"/>
      <name val="Tahoma"/>
      <family val="2"/>
    </font>
    <font>
      <sz val="9"/>
      <color indexed="8"/>
      <name val="Arial Cyr"/>
      <family val="2"/>
    </font>
    <font>
      <sz val="10"/>
      <color indexed="8"/>
      <name val="Tahoma"/>
      <family val="2"/>
    </font>
    <font>
      <sz val="8"/>
      <color indexed="8"/>
      <name val="Arial"/>
      <family val="2"/>
    </font>
    <font>
      <sz val="10"/>
      <name val="Arial Cyr"/>
    </font>
    <font>
      <sz val="10"/>
      <name val="Tahoma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4682B4"/>
      </patternFill>
    </fill>
    <fill>
      <patternFill patternType="solid">
        <fgColor rgb="FFFFFFE0"/>
      </patternFill>
    </fill>
    <fill>
      <patternFill patternType="solid">
        <fgColor rgb="FFADD8E6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41">
    <xf numFmtId="0" fontId="0" fillId="0" borderId="0" xfId="0"/>
    <xf numFmtId="49" fontId="0" fillId="0" borderId="0" xfId="0" applyNumberFormat="1" applyFont="1" applyFill="1" applyBorder="1" applyProtection="1"/>
    <xf numFmtId="0" fontId="2" fillId="2" borderId="0" xfId="0" applyNumberFormat="1" applyFont="1" applyFill="1" applyBorder="1" applyProtection="1"/>
    <xf numFmtId="0" fontId="3" fillId="2" borderId="0" xfId="0" applyNumberFormat="1" applyFont="1" applyFill="1" applyBorder="1" applyProtection="1"/>
    <xf numFmtId="0" fontId="4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2" fillId="2" borderId="2" xfId="0" applyNumberFormat="1" applyFont="1" applyFill="1" applyBorder="1" applyAlignment="1" applyProtection="1">
      <alignment horizontal="center"/>
    </xf>
    <xf numFmtId="49" fontId="2" fillId="2" borderId="0" xfId="0" applyNumberFormat="1" applyFont="1" applyFill="1" applyBorder="1" applyAlignment="1" applyProtection="1">
      <alignment horizontal="right"/>
    </xf>
    <xf numFmtId="49" fontId="2" fillId="2" borderId="3" xfId="0" applyNumberFormat="1" applyFont="1" applyFill="1" applyBorder="1" applyAlignment="1" applyProtection="1">
      <alignment horizontal="centerContinuous"/>
    </xf>
    <xf numFmtId="49" fontId="2" fillId="2" borderId="4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right"/>
    </xf>
    <xf numFmtId="49" fontId="2" fillId="2" borderId="4" xfId="0" applyNumberFormat="1" applyFont="1" applyFill="1" applyBorder="1" applyProtection="1"/>
    <xf numFmtId="0" fontId="2" fillId="2" borderId="7" xfId="0" applyNumberFormat="1" applyFont="1" applyFill="1" applyBorder="1" applyProtection="1"/>
    <xf numFmtId="49" fontId="2" fillId="2" borderId="4" xfId="0" applyNumberFormat="1" applyFont="1" applyFill="1" applyBorder="1" applyAlignment="1" applyProtection="1">
      <alignment horizontal="centerContinuous"/>
    </xf>
    <xf numFmtId="49" fontId="2" fillId="2" borderId="8" xfId="0" applyNumberFormat="1" applyFont="1" applyFill="1" applyBorder="1" applyAlignment="1" applyProtection="1">
      <alignment horizontal="centerContinuous"/>
    </xf>
    <xf numFmtId="49" fontId="2" fillId="2" borderId="0" xfId="0" applyNumberFormat="1" applyFont="1" applyFill="1" applyBorder="1" applyProtection="1"/>
    <xf numFmtId="4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7" fillId="2" borderId="0" xfId="0" applyNumberFormat="1" applyFont="1" applyFill="1" applyBorder="1" applyProtection="1"/>
    <xf numFmtId="0" fontId="7" fillId="2" borderId="0" xfId="0" applyNumberFormat="1" applyFont="1" applyFill="1" applyBorder="1" applyAlignment="1" applyProtection="1">
      <alignment horizontal="center"/>
    </xf>
    <xf numFmtId="49" fontId="7" fillId="3" borderId="0" xfId="0" applyNumberFormat="1" applyFont="1" applyFill="1" applyBorder="1" applyProtection="1"/>
    <xf numFmtId="0" fontId="7" fillId="3" borderId="0" xfId="0" applyNumberFormat="1" applyFont="1" applyFill="1" applyBorder="1" applyProtection="1"/>
    <xf numFmtId="0" fontId="7" fillId="3" borderId="9" xfId="0" applyNumberFormat="1" applyFont="1" applyFill="1" applyBorder="1" applyProtection="1"/>
    <xf numFmtId="0" fontId="7" fillId="2" borderId="9" xfId="0" applyNumberFormat="1" applyFont="1" applyFill="1" applyBorder="1" applyAlignment="1" applyProtection="1">
      <alignment horizontal="center" vertical="top" wrapText="1"/>
    </xf>
    <xf numFmtId="0" fontId="7" fillId="3" borderId="9" xfId="0" applyNumberFormat="1" applyFont="1" applyFill="1" applyBorder="1" applyAlignment="1" applyProtection="1">
      <alignment horizontal="center" vertical="top" wrapText="1"/>
    </xf>
    <xf numFmtId="0" fontId="7" fillId="3" borderId="0" xfId="0" applyNumberFormat="1" applyFont="1" applyFill="1" applyBorder="1" applyAlignment="1" applyProtection="1">
      <alignment horizontal="center"/>
    </xf>
    <xf numFmtId="0" fontId="7" fillId="3" borderId="9" xfId="0" applyNumberFormat="1" applyFont="1" applyFill="1" applyBorder="1" applyAlignment="1" applyProtection="1">
      <alignment horizontal="center" vertical="top"/>
    </xf>
    <xf numFmtId="0" fontId="7" fillId="2" borderId="9" xfId="0" applyNumberFormat="1" applyFont="1" applyFill="1" applyBorder="1" applyAlignment="1" applyProtection="1">
      <alignment horizontal="center" vertical="top"/>
    </xf>
    <xf numFmtId="0" fontId="7" fillId="2" borderId="2" xfId="0" applyNumberFormat="1" applyFont="1" applyFill="1" applyBorder="1" applyAlignment="1" applyProtection="1">
      <alignment horizontal="center" vertical="top"/>
    </xf>
    <xf numFmtId="0" fontId="7" fillId="2" borderId="9" xfId="0" applyNumberFormat="1" applyFont="1" applyFill="1" applyBorder="1" applyProtection="1"/>
    <xf numFmtId="49" fontId="7" fillId="4" borderId="9" xfId="0" applyNumberFormat="1" applyFont="1" applyFill="1" applyBorder="1" applyAlignment="1" applyProtection="1">
      <alignment horizontal="center" wrapText="1"/>
    </xf>
    <xf numFmtId="49" fontId="7" fillId="4" borderId="10" xfId="0" applyNumberFormat="1" applyFont="1" applyFill="1" applyBorder="1" applyAlignment="1" applyProtection="1">
      <alignment horizontal="center" wrapText="1"/>
    </xf>
    <xf numFmtId="49" fontId="7" fillId="2" borderId="9" xfId="0" applyNumberFormat="1" applyFont="1" applyFill="1" applyBorder="1" applyAlignment="1" applyProtection="1">
      <alignment horizontal="center" wrapText="1"/>
    </xf>
    <xf numFmtId="0" fontId="7" fillId="2" borderId="9" xfId="0" applyNumberFormat="1" applyFont="1" applyFill="1" applyBorder="1" applyAlignment="1" applyProtection="1">
      <alignment horizontal="center" wrapText="1"/>
    </xf>
    <xf numFmtId="0" fontId="7" fillId="2" borderId="9" xfId="0" applyNumberFormat="1" applyFont="1" applyFill="1" applyBorder="1" applyAlignment="1" applyProtection="1">
      <alignment wrapText="1"/>
    </xf>
    <xf numFmtId="49" fontId="7" fillId="3" borderId="9" xfId="0" applyNumberFormat="1" applyFont="1" applyFill="1" applyBorder="1" applyAlignment="1" applyProtection="1">
      <alignment horizontal="center" vertical="top"/>
    </xf>
    <xf numFmtId="0" fontId="7" fillId="2" borderId="11" xfId="0" applyNumberFormat="1" applyFont="1" applyFill="1" applyBorder="1" applyAlignment="1" applyProtection="1">
      <alignment horizontal="center" wrapText="1"/>
    </xf>
    <xf numFmtId="0" fontId="7" fillId="2" borderId="9" xfId="0" applyNumberFormat="1" applyFont="1" applyFill="1" applyBorder="1" applyAlignment="1" applyProtection="1">
      <alignment horizontal="right"/>
    </xf>
    <xf numFmtId="49" fontId="8" fillId="2" borderId="0" xfId="0" applyNumberFormat="1" applyFont="1" applyFill="1" applyBorder="1" applyAlignment="1" applyProtection="1">
      <alignment horizontal="center" wrapText="1"/>
    </xf>
    <xf numFmtId="0" fontId="7" fillId="3" borderId="9" xfId="0" applyNumberFormat="1" applyFont="1" applyFill="1" applyBorder="1" applyAlignment="1" applyProtection="1">
      <alignment horizontal="left"/>
    </xf>
    <xf numFmtId="49" fontId="7" fillId="3" borderId="9" xfId="0" applyNumberFormat="1" applyFont="1" applyFill="1" applyBorder="1" applyAlignment="1" applyProtection="1">
      <alignment horizontal="center"/>
    </xf>
    <xf numFmtId="49" fontId="7" fillId="2" borderId="9" xfId="0" applyNumberFormat="1" applyFont="1" applyFill="1" applyBorder="1" applyAlignment="1" applyProtection="1">
      <alignment horizontal="center"/>
    </xf>
    <xf numFmtId="49" fontId="7" fillId="5" borderId="9" xfId="0" applyNumberFormat="1" applyFont="1" applyFill="1" applyBorder="1" applyAlignment="1" applyProtection="1">
      <alignment horizontal="center" vertical="center"/>
    </xf>
    <xf numFmtId="0" fontId="7" fillId="2" borderId="9" xfId="0" applyNumberFormat="1" applyFont="1" applyFill="1" applyBorder="1" applyAlignment="1" applyProtection="1">
      <alignment horizontal="left" vertical="center" wrapText="1"/>
    </xf>
    <xf numFmtId="0" fontId="7" fillId="3" borderId="9" xfId="0" applyNumberFormat="1" applyFont="1" applyFill="1" applyBorder="1" applyAlignment="1" applyProtection="1">
      <alignment horizontal="center"/>
    </xf>
    <xf numFmtId="0" fontId="7" fillId="2" borderId="9" xfId="0" applyNumberFormat="1" applyFont="1" applyFill="1" applyBorder="1" applyAlignment="1" applyProtection="1">
      <alignment horizontal="center"/>
    </xf>
    <xf numFmtId="0" fontId="7" fillId="4" borderId="9" xfId="0" applyNumberFormat="1" applyFont="1" applyFill="1" applyBorder="1" applyAlignment="1" applyProtection="1">
      <alignment wrapText="1"/>
    </xf>
    <xf numFmtId="49" fontId="7" fillId="5" borderId="9" xfId="0" applyNumberFormat="1" applyFont="1" applyFill="1" applyBorder="1" applyAlignment="1" applyProtection="1">
      <alignment horizontal="right" vertical="center"/>
    </xf>
    <xf numFmtId="0" fontId="7" fillId="2" borderId="9" xfId="0" applyNumberFormat="1" applyFont="1" applyFill="1" applyBorder="1" applyAlignment="1" applyProtection="1">
      <alignment horizontal="left" wrapText="1"/>
    </xf>
    <xf numFmtId="49" fontId="2" fillId="2" borderId="9" xfId="0" applyNumberFormat="1" applyFont="1" applyFill="1" applyBorder="1" applyAlignment="1" applyProtection="1">
      <alignment horizontal="center" vertical="top" wrapText="1"/>
    </xf>
    <xf numFmtId="0" fontId="2" fillId="2" borderId="9" xfId="0" applyNumberFormat="1" applyFont="1" applyFill="1" applyBorder="1" applyProtection="1"/>
    <xf numFmtId="0" fontId="2" fillId="2" borderId="9" xfId="0" applyNumberFormat="1" applyFont="1" applyFill="1" applyBorder="1" applyAlignment="1" applyProtection="1">
      <alignment horizontal="center" vertical="center"/>
    </xf>
    <xf numFmtId="4" fontId="2" fillId="2" borderId="9" xfId="0" applyNumberFormat="1" applyFont="1" applyFill="1" applyBorder="1" applyAlignment="1" applyProtection="1">
      <alignment horizontal="right"/>
    </xf>
    <xf numFmtId="0" fontId="2" fillId="2" borderId="9" xfId="0" applyNumberFormat="1" applyFont="1" applyFill="1" applyBorder="1" applyAlignment="1" applyProtection="1">
      <alignment wrapText="1"/>
    </xf>
    <xf numFmtId="49" fontId="7" fillId="3" borderId="0" xfId="0" applyNumberFormat="1" applyFont="1" applyFill="1" applyBorder="1" applyAlignment="1" applyProtection="1">
      <alignment horizontal="center"/>
    </xf>
    <xf numFmtId="49" fontId="7" fillId="2" borderId="0" xfId="0" applyNumberFormat="1" applyFont="1" applyFill="1" applyBorder="1" applyAlignment="1" applyProtection="1">
      <alignment horizontal="center"/>
    </xf>
    <xf numFmtId="4" fontId="7" fillId="2" borderId="0" xfId="0" applyNumberFormat="1" applyFont="1" applyFill="1" applyBorder="1" applyAlignment="1" applyProtection="1">
      <alignment horizontal="right"/>
    </xf>
    <xf numFmtId="0" fontId="9" fillId="2" borderId="0" xfId="0" applyNumberFormat="1" applyFont="1" applyFill="1" applyBorder="1" applyProtection="1"/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vertical="center"/>
    </xf>
    <xf numFmtId="0" fontId="7" fillId="2" borderId="15" xfId="0" applyNumberFormat="1" applyFont="1" applyFill="1" applyBorder="1" applyAlignment="1" applyProtection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left" vertical="top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top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center" vertical="top"/>
    </xf>
    <xf numFmtId="0" fontId="7" fillId="2" borderId="9" xfId="0" applyNumberFormat="1" applyFont="1" applyFill="1" applyBorder="1" applyAlignment="1" applyProtection="1">
      <alignment horizontal="center" vertical="center"/>
    </xf>
    <xf numFmtId="4" fontId="7" fillId="3" borderId="0" xfId="0" applyNumberFormat="1" applyFont="1" applyFill="1" applyBorder="1" applyAlignment="1" applyProtection="1">
      <alignment horizontal="center"/>
    </xf>
    <xf numFmtId="49" fontId="7" fillId="3" borderId="0" xfId="0" applyNumberFormat="1" applyFont="1" applyFill="1" applyBorder="1" applyAlignment="1" applyProtection="1">
      <alignment horizontal="right"/>
    </xf>
    <xf numFmtId="49" fontId="2" fillId="3" borderId="0" xfId="0" applyNumberFormat="1" applyFont="1" applyFill="1" applyBorder="1" applyProtection="1"/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Protection="1"/>
    <xf numFmtId="0" fontId="11" fillId="2" borderId="0" xfId="0" applyNumberFormat="1" applyFont="1" applyFill="1" applyBorder="1" applyProtection="1"/>
    <xf numFmtId="0" fontId="4" fillId="2" borderId="0" xfId="0" applyNumberFormat="1" applyFont="1" applyFill="1" applyBorder="1" applyAlignment="1" applyProtection="1">
      <alignment horizontal="left"/>
    </xf>
    <xf numFmtId="0" fontId="5" fillId="2" borderId="9" xfId="0" applyNumberFormat="1" applyFont="1" applyFill="1" applyBorder="1" applyAlignment="1" applyProtection="1">
      <alignment horizontal="center"/>
    </xf>
    <xf numFmtId="0" fontId="12" fillId="2" borderId="9" xfId="0" applyNumberFormat="1" applyFont="1" applyFill="1" applyBorder="1" applyAlignment="1" applyProtection="1">
      <alignment horizontal="left"/>
    </xf>
    <xf numFmtId="0" fontId="12" fillId="2" borderId="9" xfId="0" applyNumberFormat="1" applyFont="1" applyFill="1" applyBorder="1" applyAlignment="1" applyProtection="1">
      <alignment vertical="center" wrapText="1"/>
    </xf>
    <xf numFmtId="0" fontId="5" fillId="2" borderId="9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wrapText="1"/>
    </xf>
    <xf numFmtId="0" fontId="5" fillId="2" borderId="9" xfId="0" applyNumberFormat="1" applyFont="1" applyFill="1" applyBorder="1" applyAlignment="1" applyProtection="1">
      <alignment horizontal="left" wrapText="1"/>
    </xf>
    <xf numFmtId="0" fontId="12" fillId="2" borderId="9" xfId="0" applyNumberFormat="1" applyFont="1" applyFill="1" applyBorder="1" applyAlignment="1" applyProtection="1">
      <alignment vertical="top" wrapText="1"/>
    </xf>
    <xf numFmtId="0" fontId="5" fillId="2" borderId="9" xfId="0" applyNumberFormat="1" applyFont="1" applyFill="1" applyBorder="1" applyAlignment="1" applyProtection="1">
      <alignment wrapText="1"/>
    </xf>
    <xf numFmtId="0" fontId="12" fillId="2" borderId="9" xfId="0" applyNumberFormat="1" applyFont="1" applyFill="1" applyBorder="1" applyAlignment="1" applyProtection="1">
      <alignment wrapText="1"/>
    </xf>
    <xf numFmtId="0" fontId="2" fillId="2" borderId="0" xfId="0" applyNumberFormat="1" applyFont="1" applyFill="1" applyBorder="1" applyAlignment="1" applyProtection="1">
      <alignment horizontal="left" wrapText="1"/>
    </xf>
    <xf numFmtId="4" fontId="7" fillId="7" borderId="20" xfId="0" applyNumberFormat="1" applyFont="1" applyFill="1" applyBorder="1" applyAlignment="1" applyProtection="1">
      <alignment horizontal="right" vertical="center"/>
    </xf>
    <xf numFmtId="4" fontId="7" fillId="6" borderId="20" xfId="0" applyNumberFormat="1" applyFont="1" applyFill="1" applyBorder="1" applyAlignment="1" applyProtection="1">
      <alignment horizontal="right" vertical="center"/>
      <protection locked="0"/>
    </xf>
    <xf numFmtId="4" fontId="2" fillId="6" borderId="20" xfId="0" applyNumberFormat="1" applyFont="1" applyFill="1" applyBorder="1" applyAlignment="1" applyProtection="1">
      <alignment horizontal="right" vertical="center"/>
      <protection locked="0"/>
    </xf>
    <xf numFmtId="4" fontId="2" fillId="7" borderId="20" xfId="0" applyNumberFormat="1" applyFont="1" applyFill="1" applyBorder="1" applyAlignment="1" applyProtection="1">
      <alignment horizontal="right" vertical="center"/>
    </xf>
    <xf numFmtId="49" fontId="7" fillId="3" borderId="0" xfId="0" applyNumberFormat="1" applyFont="1" applyFill="1" applyBorder="1" applyAlignment="1" applyProtection="1">
      <alignment horizontal="left"/>
    </xf>
    <xf numFmtId="49" fontId="7" fillId="3" borderId="0" xfId="0" applyNumberFormat="1" applyFont="1" applyFill="1" applyBorder="1" applyAlignment="1" applyProtection="1">
      <alignment horizontal="left" vertical="center"/>
    </xf>
    <xf numFmtId="4" fontId="7" fillId="3" borderId="0" xfId="0" applyNumberFormat="1" applyFont="1" applyFill="1" applyBorder="1" applyAlignment="1" applyProtection="1">
      <alignment horizontal="right" vertical="center"/>
    </xf>
    <xf numFmtId="49" fontId="10" fillId="3" borderId="0" xfId="0" applyNumberFormat="1" applyFont="1" applyFill="1" applyBorder="1" applyAlignment="1" applyProtection="1">
      <alignment horizontal="left" vertical="center"/>
    </xf>
    <xf numFmtId="4" fontId="10" fillId="3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Protection="1"/>
    <xf numFmtId="49" fontId="2" fillId="2" borderId="5" xfId="0" applyNumberFormat="1" applyFont="1" applyFill="1" applyBorder="1" applyAlignment="1" applyProtection="1">
      <alignment horizontal="left"/>
    </xf>
    <xf numFmtId="0" fontId="2" fillId="2" borderId="5" xfId="0" applyNumberFormat="1" applyFont="1" applyFill="1" applyBorder="1" applyProtection="1"/>
    <xf numFmtId="49" fontId="2" fillId="6" borderId="18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NumberFormat="1" applyFont="1" applyFill="1" applyBorder="1" applyProtection="1"/>
    <xf numFmtId="0" fontId="5" fillId="2" borderId="0" xfId="0" applyNumberFormat="1" applyFont="1" applyFill="1" applyBorder="1" applyAlignment="1" applyProtection="1">
      <alignment horizontal="center"/>
    </xf>
    <xf numFmtId="49" fontId="6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center"/>
    </xf>
    <xf numFmtId="0" fontId="2" fillId="2" borderId="6" xfId="0" applyNumberFormat="1" applyFont="1" applyFill="1" applyBorder="1" applyAlignment="1" applyProtection="1">
      <alignment horizontal="left"/>
    </xf>
    <xf numFmtId="49" fontId="2" fillId="6" borderId="19" xfId="0" applyNumberFormat="1" applyFont="1" applyFill="1" applyBorder="1" applyAlignment="1" applyProtection="1">
      <alignment horizontal="left" vertical="center"/>
      <protection locked="0"/>
    </xf>
    <xf numFmtId="0" fontId="2" fillId="2" borderId="7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</xf>
    <xf numFmtId="0" fontId="7" fillId="2" borderId="9" xfId="0" applyNumberFormat="1" applyFont="1" applyFill="1" applyBorder="1" applyAlignment="1" applyProtection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center" vertical="top" wrapText="1"/>
    </xf>
    <xf numFmtId="49" fontId="2" fillId="2" borderId="9" xfId="0" applyNumberFormat="1" applyFont="1" applyFill="1" applyBorder="1" applyAlignment="1" applyProtection="1">
      <alignment horizontal="center" vertical="top"/>
    </xf>
    <xf numFmtId="0" fontId="3" fillId="2" borderId="9" xfId="0" applyNumberFormat="1" applyFont="1" applyFill="1" applyBorder="1" applyAlignment="1" applyProtection="1">
      <alignment horizontal="center" vertical="top"/>
    </xf>
    <xf numFmtId="0" fontId="7" fillId="2" borderId="12" xfId="0" applyNumberFormat="1" applyFont="1" applyFill="1" applyBorder="1" applyProtection="1"/>
    <xf numFmtId="0" fontId="7" fillId="2" borderId="0" xfId="0" applyNumberFormat="1" applyFont="1" applyFill="1" applyBorder="1" applyProtection="1"/>
    <xf numFmtId="4" fontId="7" fillId="6" borderId="21" xfId="0" applyNumberFormat="1" applyFont="1" applyFill="1" applyBorder="1" applyAlignment="1" applyProtection="1">
      <alignment horizontal="right" vertical="center"/>
      <protection locked="0"/>
    </xf>
    <xf numFmtId="4" fontId="7" fillId="6" borderId="22" xfId="0" applyNumberFormat="1" applyFont="1" applyFill="1" applyBorder="1" applyAlignment="1" applyProtection="1">
      <alignment horizontal="right" vertical="center"/>
      <protection locked="0"/>
    </xf>
    <xf numFmtId="0" fontId="2" fillId="2" borderId="9" xfId="0" applyNumberFormat="1" applyFont="1" applyFill="1" applyBorder="1" applyAlignment="1" applyProtection="1">
      <alignment horizontal="center"/>
    </xf>
    <xf numFmtId="0" fontId="2" fillId="2" borderId="9" xfId="0" applyNumberFormat="1" applyFont="1" applyFill="1" applyBorder="1" applyAlignment="1" applyProtection="1">
      <alignment horizontal="center" vertical="top"/>
    </xf>
    <xf numFmtId="0" fontId="7" fillId="3" borderId="9" xfId="0" applyNumberFormat="1" applyFont="1" applyFill="1" applyBorder="1" applyAlignment="1" applyProtection="1">
      <alignment horizontal="left"/>
    </xf>
    <xf numFmtId="0" fontId="3" fillId="2" borderId="9" xfId="0" applyNumberFormat="1" applyFont="1" applyFill="1" applyBorder="1" applyProtection="1"/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14" xfId="0" applyNumberFormat="1" applyFont="1" applyFill="1" applyBorder="1" applyAlignment="1" applyProtection="1">
      <alignment horizontal="center" vertical="center" wrapText="1"/>
    </xf>
    <xf numFmtId="0" fontId="7" fillId="2" borderId="13" xfId="0" applyNumberFormat="1" applyFont="1" applyFill="1" applyBorder="1" applyAlignment="1" applyProtection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7" fillId="2" borderId="2" xfId="0" applyNumberFormat="1" applyFont="1" applyFill="1" applyBorder="1" applyAlignment="1" applyProtection="1">
      <alignment horizontal="center"/>
    </xf>
    <xf numFmtId="0" fontId="7" fillId="2" borderId="11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 vertical="top" wrapText="1"/>
    </xf>
    <xf numFmtId="0" fontId="7" fillId="2" borderId="14" xfId="0" applyNumberFormat="1" applyFont="1" applyFill="1" applyBorder="1" applyAlignment="1" applyProtection="1">
      <alignment horizontal="center" vertical="top" wrapText="1"/>
    </xf>
    <xf numFmtId="0" fontId="7" fillId="2" borderId="9" xfId="0" applyNumberFormat="1" applyFont="1" applyFill="1" applyBorder="1" applyAlignment="1" applyProtection="1">
      <alignment horizontal="center" vertical="center" wrapText="1"/>
    </xf>
    <xf numFmtId="0" fontId="12" fillId="2" borderId="13" xfId="0" applyNumberFormat="1" applyFont="1" applyFill="1" applyBorder="1" applyAlignment="1" applyProtection="1">
      <alignment horizontal="left"/>
    </xf>
    <xf numFmtId="0" fontId="12" fillId="2" borderId="7" xfId="0" applyNumberFormat="1" applyFont="1" applyFill="1" applyBorder="1" applyAlignment="1" applyProtection="1">
      <alignment horizontal="left"/>
    </xf>
    <xf numFmtId="0" fontId="12" fillId="2" borderId="16" xfId="0" applyNumberFormat="1" applyFont="1" applyFill="1" applyBorder="1" applyAlignment="1" applyProtection="1">
      <alignment horizontal="left"/>
    </xf>
    <xf numFmtId="0" fontId="12" fillId="2" borderId="17" xfId="0" applyNumberFormat="1" applyFont="1" applyFill="1" applyBorder="1" applyAlignment="1" applyProtection="1">
      <alignment horizontal="left"/>
    </xf>
    <xf numFmtId="0" fontId="12" fillId="2" borderId="5" xfId="0" applyNumberFormat="1" applyFont="1" applyFill="1" applyBorder="1" applyAlignment="1" applyProtection="1">
      <alignment horizontal="left"/>
    </xf>
    <xf numFmtId="0" fontId="12" fillId="2" borderId="10" xfId="0" applyNumberFormat="1" applyFont="1" applyFill="1" applyBorder="1" applyAlignment="1" applyProtection="1">
      <alignment horizontal="left"/>
    </xf>
    <xf numFmtId="0" fontId="5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left"/>
    </xf>
    <xf numFmtId="0" fontId="12" fillId="2" borderId="9" xfId="0" applyNumberFormat="1" applyFont="1" applyFill="1" applyBorder="1" applyAlignment="1" applyProtection="1">
      <alignment vertical="center" wrapText="1"/>
    </xf>
    <xf numFmtId="0" fontId="12" fillId="2" borderId="9" xfId="0" applyNumberFormat="1" applyFont="1" applyFill="1" applyBorder="1" applyAlignment="1" applyProtection="1">
      <alignment horizontal="left"/>
    </xf>
    <xf numFmtId="0" fontId="12" fillId="2" borderId="9" xfId="0" applyNumberFormat="1" applyFont="1" applyFill="1" applyBorder="1" applyAlignment="1" applyProtection="1">
      <alignment horizontal="center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77"/>
  <sheetViews>
    <sheetView workbookViewId="0"/>
  </sheetViews>
  <sheetFormatPr defaultRowHeight="15" x14ac:dyDescent="0.25"/>
  <sheetData>
    <row r="1" spans="1:1" x14ac:dyDescent="0.25">
      <c r="A1">
        <f t="array" ref="A1">SUM(Расходы200_02!E7:E10)</f>
        <v>344082.60000000003</v>
      </c>
    </row>
    <row r="2" spans="1:1" x14ac:dyDescent="0.25">
      <c r="A2">
        <f t="array" ref="A2">SUM(Расходы200_02!F7:F10)</f>
        <v>193091.77</v>
      </c>
    </row>
    <row r="3" spans="1:1" x14ac:dyDescent="0.25">
      <c r="A3">
        <f t="array" ref="A3">SUM(Расходы200_02!G7:G10)</f>
        <v>0</v>
      </c>
    </row>
    <row r="4" spans="1:1" x14ac:dyDescent="0.25">
      <c r="A4">
        <f t="array" ref="A4">SUM(Расходы200_02!H7:H10)</f>
        <v>0</v>
      </c>
    </row>
    <row r="5" spans="1:1" x14ac:dyDescent="0.25">
      <c r="A5">
        <f t="array" ref="A5">SUM(Расходы200_02!I7:I10)</f>
        <v>0</v>
      </c>
    </row>
    <row r="6" spans="1:1" x14ac:dyDescent="0.25">
      <c r="A6">
        <f t="array" ref="A6">SUM(Расходы200_02!J7:J10)</f>
        <v>193091.77</v>
      </c>
    </row>
    <row r="7" spans="1:1" x14ac:dyDescent="0.25">
      <c r="A7">
        <f t="array" ref="A7">SUM(Расходы200_02!K7:K10)</f>
        <v>150990.83000000002</v>
      </c>
    </row>
    <row r="8" spans="1:1" x14ac:dyDescent="0.25">
      <c r="A8">
        <f t="array" ref="A8">SUM(Источники520_02!D7:D8)</f>
        <v>0</v>
      </c>
    </row>
    <row r="9" spans="1:1" x14ac:dyDescent="0.25">
      <c r="A9">
        <f t="array" ref="A9">SUM(Источники520_02!E7:E8)</f>
        <v>0</v>
      </c>
    </row>
    <row r="10" spans="1:1" x14ac:dyDescent="0.25">
      <c r="A10">
        <f t="array" ref="A10">SUM(Источники520_02!F7:F8)</f>
        <v>0</v>
      </c>
    </row>
    <row r="11" spans="1:1" x14ac:dyDescent="0.25">
      <c r="A11">
        <f t="array" ref="A11">SUM(Источники520_02!G7:G8)</f>
        <v>0</v>
      </c>
    </row>
    <row r="12" spans="1:1" x14ac:dyDescent="0.25">
      <c r="A12">
        <f t="array" ref="A12">SUM(Источники520_02!H7:H8)</f>
        <v>0</v>
      </c>
    </row>
    <row r="13" spans="1:1" x14ac:dyDescent="0.25">
      <c r="A13">
        <f t="array" ref="A13">SUM(Источники520_02!I7:I8)</f>
        <v>0</v>
      </c>
    </row>
    <row r="14" spans="1:1" x14ac:dyDescent="0.25">
      <c r="A14">
        <f t="array" ref="A14">SUM(Источники520_02!J7:J8)</f>
        <v>0</v>
      </c>
    </row>
    <row r="15" spans="1:1" x14ac:dyDescent="0.25">
      <c r="A15">
        <f t="array" ref="A15">SUM(Источники620_02!D7:D8)</f>
        <v>0</v>
      </c>
    </row>
    <row r="16" spans="1:1" x14ac:dyDescent="0.25">
      <c r="A16">
        <f t="array" ref="A16">SUM(Источники620_02!E7:E8)</f>
        <v>0</v>
      </c>
    </row>
    <row r="17" spans="1:1" x14ac:dyDescent="0.25">
      <c r="A17">
        <f t="array" ref="A17">SUM(Источники620_02!F7:F8)</f>
        <v>0</v>
      </c>
    </row>
    <row r="18" spans="1:1" x14ac:dyDescent="0.25">
      <c r="A18">
        <f t="array" ref="A18">SUM(Источники620_02!G7:G8)</f>
        <v>0</v>
      </c>
    </row>
    <row r="19" spans="1:1" x14ac:dyDescent="0.25">
      <c r="A19">
        <f t="array" ref="A19">SUM(Источники620_02!H7:H8)</f>
        <v>0</v>
      </c>
    </row>
    <row r="20" spans="1:1" x14ac:dyDescent="0.25">
      <c r="A20">
        <f t="array" ref="A20">SUM(Источники620_02!I7:I8)</f>
        <v>0</v>
      </c>
    </row>
    <row r="21" spans="1:1" x14ac:dyDescent="0.25">
      <c r="A21">
        <f t="array" ref="A21">SUM(Источники620_02!J7:J8)</f>
        <v>0</v>
      </c>
    </row>
    <row r="22" spans="1:1" x14ac:dyDescent="0.25">
      <c r="A22">
        <f t="array" ref="A22">SUM(Расходы200_04!E7:E22)</f>
        <v>13383254.010000002</v>
      </c>
    </row>
    <row r="23" spans="1:1" x14ac:dyDescent="0.25">
      <c r="A23">
        <f t="array" ref="A23">SUM(Расходы200_04!F7:F22)</f>
        <v>13208940.400000002</v>
      </c>
    </row>
    <row r="24" spans="1:1" x14ac:dyDescent="0.25">
      <c r="A24">
        <f t="array" ref="A24">SUM(Расходы200_04!G7:G22)</f>
        <v>0</v>
      </c>
    </row>
    <row r="25" spans="1:1" x14ac:dyDescent="0.25">
      <c r="A25">
        <f t="array" ref="A25">SUM(Расходы200_04!H7:H22)</f>
        <v>64894.33</v>
      </c>
    </row>
    <row r="26" spans="1:1" x14ac:dyDescent="0.25">
      <c r="A26">
        <f t="array" ref="A26">SUM(Расходы200_04!I7:I22)</f>
        <v>0</v>
      </c>
    </row>
    <row r="27" spans="1:1" x14ac:dyDescent="0.25">
      <c r="A27">
        <f t="array" ref="A27">SUM(Расходы200_04!J7:J22)</f>
        <v>13273834.730000004</v>
      </c>
    </row>
    <row r="28" spans="1:1" x14ac:dyDescent="0.25">
      <c r="A28">
        <f t="array" ref="A28">SUM(Расходы200_04!K7:K22)</f>
        <v>109419.28000000007</v>
      </c>
    </row>
    <row r="29" spans="1:1" x14ac:dyDescent="0.25">
      <c r="A29">
        <f t="array" ref="A29">SUM(Источники520_04!D7:D8)</f>
        <v>0</v>
      </c>
    </row>
    <row r="30" spans="1:1" x14ac:dyDescent="0.25">
      <c r="A30">
        <f t="array" ref="A30">SUM(Источники520_04!E7:E8)</f>
        <v>0</v>
      </c>
    </row>
    <row r="31" spans="1:1" x14ac:dyDescent="0.25">
      <c r="A31">
        <f t="array" ref="A31">SUM(Источники520_04!F7:F8)</f>
        <v>0</v>
      </c>
    </row>
    <row r="32" spans="1:1" x14ac:dyDescent="0.25">
      <c r="A32">
        <f t="array" ref="A32">SUM(Источники520_04!G7:G8)</f>
        <v>0</v>
      </c>
    </row>
    <row r="33" spans="1:1" x14ac:dyDescent="0.25">
      <c r="A33">
        <f t="array" ref="A33">SUM(Источники520_04!H7:H8)</f>
        <v>0</v>
      </c>
    </row>
    <row r="34" spans="1:1" x14ac:dyDescent="0.25">
      <c r="A34">
        <f t="array" ref="A34">SUM(Источники520_04!I7:I8)</f>
        <v>0</v>
      </c>
    </row>
    <row r="35" spans="1:1" x14ac:dyDescent="0.25">
      <c r="A35">
        <f t="array" ref="A35">SUM(Источники520_04!J7:J8)</f>
        <v>0</v>
      </c>
    </row>
    <row r="36" spans="1:1" x14ac:dyDescent="0.25">
      <c r="A36">
        <f t="array" ref="A36">SUM(Расходы200_05!E7:E9)</f>
        <v>157633.54</v>
      </c>
    </row>
    <row r="37" spans="1:1" x14ac:dyDescent="0.25">
      <c r="A37">
        <f t="array" ref="A37">SUM(Расходы200_05!F7:F9)</f>
        <v>140688.04</v>
      </c>
    </row>
    <row r="38" spans="1:1" x14ac:dyDescent="0.25">
      <c r="A38">
        <f t="array" ref="A38">SUM(Расходы200_05!G7:G9)</f>
        <v>0</v>
      </c>
    </row>
    <row r="39" spans="1:1" x14ac:dyDescent="0.25">
      <c r="A39">
        <f t="array" ref="A39">SUM(Расходы200_05!H7:H9)</f>
        <v>0</v>
      </c>
    </row>
    <row r="40" spans="1:1" x14ac:dyDescent="0.25">
      <c r="A40">
        <f t="array" ref="A40">SUM(Расходы200_05!I7:I9)</f>
        <v>0</v>
      </c>
    </row>
    <row r="41" spans="1:1" x14ac:dyDescent="0.25">
      <c r="A41">
        <f t="array" ref="A41">SUM(Расходы200_05!J7:J9)</f>
        <v>140688.04</v>
      </c>
    </row>
    <row r="42" spans="1:1" x14ac:dyDescent="0.25">
      <c r="A42">
        <f t="array" ref="A42">SUM(Расходы200_05!K7:K9)</f>
        <v>16945.499999999993</v>
      </c>
    </row>
    <row r="43" spans="1:1" x14ac:dyDescent="0.25">
      <c r="A43">
        <f t="array" ref="A43">SUM(Источники520_05!D7:D8)</f>
        <v>0</v>
      </c>
    </row>
    <row r="44" spans="1:1" x14ac:dyDescent="0.25">
      <c r="A44">
        <f t="array" ref="A44">SUM(Источники520_05!E7:E8)</f>
        <v>0</v>
      </c>
    </row>
    <row r="45" spans="1:1" x14ac:dyDescent="0.25">
      <c r="A45">
        <f t="array" ref="A45">SUM(Источники520_05!F7:F8)</f>
        <v>0</v>
      </c>
    </row>
    <row r="46" spans="1:1" x14ac:dyDescent="0.25">
      <c r="A46">
        <f t="array" ref="A46">SUM(Источники520_05!G7:G8)</f>
        <v>0</v>
      </c>
    </row>
    <row r="47" spans="1:1" x14ac:dyDescent="0.25">
      <c r="A47">
        <f t="array" ref="A47">SUM(Источники520_05!H7:H8)</f>
        <v>0</v>
      </c>
    </row>
    <row r="48" spans="1:1" x14ac:dyDescent="0.25">
      <c r="A48">
        <f t="array" ref="A48">SUM(Источники520_05!I7:I8)</f>
        <v>0</v>
      </c>
    </row>
    <row r="49" spans="1:1" x14ac:dyDescent="0.25">
      <c r="A49">
        <f t="array" ref="A49">SUM(Источники520_05!J7:J8)</f>
        <v>0</v>
      </c>
    </row>
    <row r="50" spans="1:1" x14ac:dyDescent="0.25">
      <c r="A50">
        <f t="array" ref="A50">SUM(Расходы200_06!E7:E8)</f>
        <v>0</v>
      </c>
    </row>
    <row r="51" spans="1:1" x14ac:dyDescent="0.25">
      <c r="A51">
        <f t="array" ref="A51">SUM(Расходы200_06!F7:F8)</f>
        <v>0</v>
      </c>
    </row>
    <row r="52" spans="1:1" x14ac:dyDescent="0.25">
      <c r="A52">
        <f t="array" ref="A52">SUM(Расходы200_06!G7:G8)</f>
        <v>0</v>
      </c>
    </row>
    <row r="53" spans="1:1" x14ac:dyDescent="0.25">
      <c r="A53">
        <f t="array" ref="A53">SUM(Расходы200_06!H7:H8)</f>
        <v>0</v>
      </c>
    </row>
    <row r="54" spans="1:1" x14ac:dyDescent="0.25">
      <c r="A54">
        <f t="array" ref="A54">SUM(Расходы200_06!I7:I8)</f>
        <v>0</v>
      </c>
    </row>
    <row r="55" spans="1:1" x14ac:dyDescent="0.25">
      <c r="A55">
        <f t="array" ref="A55">SUM(Расходы200_06!J7:J8)</f>
        <v>0</v>
      </c>
    </row>
    <row r="56" spans="1:1" x14ac:dyDescent="0.25">
      <c r="A56">
        <f t="array" ref="A56">SUM(Расходы200_06!K7:K8)</f>
        <v>0</v>
      </c>
    </row>
    <row r="57" spans="1:1" x14ac:dyDescent="0.25">
      <c r="A57">
        <f t="array" ref="A57">SUM(Источники520_06!D7:D8)</f>
        <v>0</v>
      </c>
    </row>
    <row r="58" spans="1:1" x14ac:dyDescent="0.25">
      <c r="A58">
        <f t="array" ref="A58">SUM(Источники520_06!E7:E8)</f>
        <v>0</v>
      </c>
    </row>
    <row r="59" spans="1:1" x14ac:dyDescent="0.25">
      <c r="A59">
        <f t="array" ref="A59">SUM(Источники520_06!F7:F8)</f>
        <v>0</v>
      </c>
    </row>
    <row r="60" spans="1:1" x14ac:dyDescent="0.25">
      <c r="A60">
        <f t="array" ref="A60">SUM(Источники520_06!G7:G8)</f>
        <v>0</v>
      </c>
    </row>
    <row r="61" spans="1:1" x14ac:dyDescent="0.25">
      <c r="A61">
        <f t="array" ref="A61">SUM(Источники520_06!H7:H8)</f>
        <v>0</v>
      </c>
    </row>
    <row r="62" spans="1:1" x14ac:dyDescent="0.25">
      <c r="A62">
        <f t="array" ref="A62">SUM(Источники520_06!I7:I8)</f>
        <v>0</v>
      </c>
    </row>
    <row r="63" spans="1:1" x14ac:dyDescent="0.25">
      <c r="A63">
        <f t="array" ref="A63">SUM(Источники520_06!J7:J8)</f>
        <v>0</v>
      </c>
    </row>
    <row r="64" spans="1:1" x14ac:dyDescent="0.25">
      <c r="A64">
        <f t="array" ref="A64">SUM(Расходы200_07!E7:E8)</f>
        <v>0</v>
      </c>
    </row>
    <row r="65" spans="1:1" x14ac:dyDescent="0.25">
      <c r="A65">
        <f t="array" ref="A65">SUM(Расходы200_07!F7:F8)</f>
        <v>0</v>
      </c>
    </row>
    <row r="66" spans="1:1" x14ac:dyDescent="0.25">
      <c r="A66">
        <f t="array" ref="A66">SUM(Расходы200_07!G7:G8)</f>
        <v>0</v>
      </c>
    </row>
    <row r="67" spans="1:1" x14ac:dyDescent="0.25">
      <c r="A67">
        <f t="array" ref="A67">SUM(Расходы200_07!H7:H8)</f>
        <v>0</v>
      </c>
    </row>
    <row r="68" spans="1:1" x14ac:dyDescent="0.25">
      <c r="A68">
        <f t="array" ref="A68">SUM(Расходы200_07!I7:I8)</f>
        <v>0</v>
      </c>
    </row>
    <row r="69" spans="1:1" x14ac:dyDescent="0.25">
      <c r="A69">
        <f t="array" ref="A69">SUM(Расходы200_07!J7:J8)</f>
        <v>0</v>
      </c>
    </row>
    <row r="70" spans="1:1" x14ac:dyDescent="0.25">
      <c r="A70">
        <f t="array" ref="A70">SUM(Расходы200_07!K7:K8)</f>
        <v>0</v>
      </c>
    </row>
    <row r="71" spans="1:1" x14ac:dyDescent="0.25">
      <c r="A71">
        <f t="array" ref="A71">SUM(Источники520_07!D7:D8)</f>
        <v>0</v>
      </c>
    </row>
    <row r="72" spans="1:1" x14ac:dyDescent="0.25">
      <c r="A72">
        <f t="array" ref="A72">SUM(Источники520_07!E7:E8)</f>
        <v>0</v>
      </c>
    </row>
    <row r="73" spans="1:1" x14ac:dyDescent="0.25">
      <c r="A73">
        <f t="array" ref="A73">SUM(Источники520_07!F7:F8)</f>
        <v>0</v>
      </c>
    </row>
    <row r="74" spans="1:1" x14ac:dyDescent="0.25">
      <c r="A74">
        <f t="array" ref="A74">SUM(Источники520_07!G7:G8)</f>
        <v>0</v>
      </c>
    </row>
    <row r="75" spans="1:1" x14ac:dyDescent="0.25">
      <c r="A75">
        <f t="array" ref="A75">SUM(Источники520_07!H7:H8)</f>
        <v>0</v>
      </c>
    </row>
    <row r="76" spans="1:1" x14ac:dyDescent="0.25">
      <c r="A76">
        <f t="array" ref="A76">SUM(Источники520_07!I7:I8)</f>
        <v>0</v>
      </c>
    </row>
    <row r="77" spans="1:1" x14ac:dyDescent="0.25">
      <c r="A77">
        <f t="array" ref="A77">SUM(Источники520_07!J7:J8)</f>
        <v>0</v>
      </c>
    </row>
  </sheetData>
  <sheetProtection password="C86F" sheet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28" workbookViewId="0">
      <selection activeCell="I33" sqref="I33"/>
    </sheetView>
  </sheetViews>
  <sheetFormatPr defaultRowHeight="10.5" x14ac:dyDescent="0.15"/>
  <cols>
    <col min="1" max="1" width="50.7109375" style="19" customWidth="1"/>
    <col min="2" max="2" width="8.7109375" style="20" hidden="1" customWidth="1"/>
    <col min="3" max="3" width="10.7109375" style="20" customWidth="1"/>
    <col min="4" max="4" width="10.7109375" style="19" customWidth="1"/>
    <col min="5" max="11" width="15.7109375" style="19" customWidth="1"/>
    <col min="12" max="12" width="9.140625" style="19" customWidth="1"/>
    <col min="13" max="16384" width="9.140625" style="19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08" t="s">
        <v>79</v>
      </c>
      <c r="B2" s="23" t="s">
        <v>80</v>
      </c>
      <c r="C2" s="108" t="s">
        <v>81</v>
      </c>
      <c r="D2" s="108" t="s">
        <v>82</v>
      </c>
      <c r="E2" s="108" t="s">
        <v>83</v>
      </c>
      <c r="F2" s="108" t="s">
        <v>84</v>
      </c>
      <c r="G2" s="108"/>
      <c r="H2" s="108"/>
      <c r="I2" s="108"/>
      <c r="J2" s="108"/>
      <c r="K2" s="108" t="s">
        <v>165</v>
      </c>
    </row>
    <row r="3" spans="1:11" s="3" customFormat="1" ht="31.5" customHeight="1" x14ac:dyDescent="0.2">
      <c r="A3" s="108"/>
      <c r="B3" s="25"/>
      <c r="C3" s="108"/>
      <c r="D3" s="108"/>
      <c r="E3" s="108"/>
      <c r="F3" s="24" t="s">
        <v>166</v>
      </c>
      <c r="G3" s="24" t="s">
        <v>87</v>
      </c>
      <c r="H3" s="24" t="s">
        <v>88</v>
      </c>
      <c r="I3" s="24" t="s">
        <v>89</v>
      </c>
      <c r="J3" s="24" t="s">
        <v>90</v>
      </c>
      <c r="K3" s="108"/>
    </row>
    <row r="4" spans="1:11" s="3" customFormat="1" ht="15" hidden="1" customHeight="1" x14ac:dyDescent="0.2">
      <c r="A4" s="26" t="s">
        <v>91</v>
      </c>
      <c r="B4" s="25"/>
      <c r="C4" s="24"/>
      <c r="D4" s="24"/>
      <c r="E4" s="27">
        <v>4</v>
      </c>
      <c r="F4" s="27">
        <v>5</v>
      </c>
      <c r="G4" s="27">
        <v>6</v>
      </c>
      <c r="H4" s="27">
        <v>7</v>
      </c>
      <c r="I4" s="27">
        <v>8</v>
      </c>
      <c r="J4" s="27">
        <v>9</v>
      </c>
      <c r="K4" s="27">
        <v>10</v>
      </c>
    </row>
    <row r="5" spans="1:11" s="3" customFormat="1" ht="9.9499999999999993" customHeight="1" x14ac:dyDescent="0.2">
      <c r="A5" s="28">
        <v>1</v>
      </c>
      <c r="B5" s="27"/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customHeight="1" x14ac:dyDescent="0.2">
      <c r="A6" s="30" t="s">
        <v>92</v>
      </c>
      <c r="B6" s="27" t="s">
        <v>93</v>
      </c>
      <c r="C6" s="31" t="s">
        <v>93</v>
      </c>
      <c r="D6" s="32"/>
      <c r="E6" s="85">
        <f>E7+E8+E9+E11+E16+E10</f>
        <v>0</v>
      </c>
      <c r="F6" s="85">
        <f>F7+F8+F9+F11+F16+F10</f>
        <v>0</v>
      </c>
      <c r="G6" s="85">
        <f>G7+G8+G9+G11+G16+G10</f>
        <v>0</v>
      </c>
      <c r="H6" s="85">
        <f>H7+H8+H9+H11+H16+H10</f>
        <v>0</v>
      </c>
      <c r="I6" s="85">
        <f>I7+I8+I9+I11+I16+I10</f>
        <v>0</v>
      </c>
      <c r="J6" s="85">
        <f t="shared" ref="J6:J16" si="0">F6+G6+H6+I6</f>
        <v>0</v>
      </c>
      <c r="K6" s="85">
        <f>E6-J6</f>
        <v>0</v>
      </c>
    </row>
    <row r="7" spans="1:11" s="3" customFormat="1" ht="15" customHeight="1" x14ac:dyDescent="0.2">
      <c r="A7" s="30" t="s">
        <v>94</v>
      </c>
      <c r="B7" s="27" t="s">
        <v>95</v>
      </c>
      <c r="C7" s="33" t="s">
        <v>95</v>
      </c>
      <c r="D7" s="34">
        <v>120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5">
        <f t="shared" si="0"/>
        <v>0</v>
      </c>
      <c r="K7" s="85">
        <f>E7-J7</f>
        <v>0</v>
      </c>
    </row>
    <row r="8" spans="1:11" s="3" customFormat="1" ht="24" customHeight="1" x14ac:dyDescent="0.2">
      <c r="A8" s="35" t="s">
        <v>96</v>
      </c>
      <c r="B8" s="27" t="s">
        <v>97</v>
      </c>
      <c r="C8" s="33" t="s">
        <v>97</v>
      </c>
      <c r="D8" s="34">
        <v>130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5">
        <f t="shared" si="0"/>
        <v>0</v>
      </c>
      <c r="K8" s="85">
        <f>E8-J8</f>
        <v>0</v>
      </c>
    </row>
    <row r="9" spans="1:11" s="3" customFormat="1" ht="15" customHeight="1" x14ac:dyDescent="0.2">
      <c r="A9" s="30" t="s">
        <v>98</v>
      </c>
      <c r="B9" s="27" t="s">
        <v>99</v>
      </c>
      <c r="C9" s="33" t="s">
        <v>99</v>
      </c>
      <c r="D9" s="34">
        <v>140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5">
        <f t="shared" si="0"/>
        <v>0</v>
      </c>
      <c r="K9" s="85">
        <f>E9-J9</f>
        <v>0</v>
      </c>
    </row>
    <row r="10" spans="1:11" s="3" customFormat="1" ht="15" customHeight="1" x14ac:dyDescent="0.2">
      <c r="A10" s="30" t="s">
        <v>100</v>
      </c>
      <c r="B10" s="27" t="s">
        <v>101</v>
      </c>
      <c r="C10" s="33" t="s">
        <v>101</v>
      </c>
      <c r="D10" s="34">
        <v>150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5">
        <f t="shared" si="0"/>
        <v>0</v>
      </c>
      <c r="K10" s="85">
        <f>E10-J10</f>
        <v>0</v>
      </c>
    </row>
    <row r="11" spans="1:11" s="3" customFormat="1" ht="15" customHeight="1" x14ac:dyDescent="0.2">
      <c r="A11" s="30" t="s">
        <v>102</v>
      </c>
      <c r="B11" s="27" t="s">
        <v>103</v>
      </c>
      <c r="C11" s="33" t="s">
        <v>103</v>
      </c>
      <c r="D11" s="34">
        <v>400</v>
      </c>
      <c r="E11" s="85">
        <f>E12+E13+E14+E15</f>
        <v>0</v>
      </c>
      <c r="F11" s="85">
        <f>F12+F13+F14+F15</f>
        <v>0</v>
      </c>
      <c r="G11" s="85">
        <f>G12+G13+G14+G15</f>
        <v>0</v>
      </c>
      <c r="H11" s="85">
        <f>H12+H13+H14+H15</f>
        <v>0</v>
      </c>
      <c r="I11" s="85">
        <f>I12+I13+I14+I15</f>
        <v>0</v>
      </c>
      <c r="J11" s="85">
        <f t="shared" si="0"/>
        <v>0</v>
      </c>
      <c r="K11" s="85">
        <f>K12+K13+K14+K15</f>
        <v>0</v>
      </c>
    </row>
    <row r="12" spans="1:11" s="3" customFormat="1" ht="24" customHeight="1" x14ac:dyDescent="0.2">
      <c r="A12" s="35" t="s">
        <v>104</v>
      </c>
      <c r="B12" s="27" t="s">
        <v>105</v>
      </c>
      <c r="C12" s="33" t="s">
        <v>105</v>
      </c>
      <c r="D12" s="37">
        <v>410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5">
        <f t="shared" si="0"/>
        <v>0</v>
      </c>
      <c r="K12" s="85">
        <f>E12-J12</f>
        <v>0</v>
      </c>
    </row>
    <row r="13" spans="1:11" s="3" customFormat="1" ht="15" customHeight="1" x14ac:dyDescent="0.2">
      <c r="A13" s="30" t="s">
        <v>106</v>
      </c>
      <c r="B13" s="27" t="s">
        <v>107</v>
      </c>
      <c r="C13" s="33" t="s">
        <v>107</v>
      </c>
      <c r="D13" s="34">
        <v>420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5">
        <f t="shared" si="0"/>
        <v>0</v>
      </c>
      <c r="K13" s="85">
        <f>E13-J13</f>
        <v>0</v>
      </c>
    </row>
    <row r="14" spans="1:11" s="3" customFormat="1" ht="15" customHeight="1" x14ac:dyDescent="0.2">
      <c r="A14" s="30" t="s">
        <v>108</v>
      </c>
      <c r="B14" s="27" t="s">
        <v>109</v>
      </c>
      <c r="C14" s="33" t="s">
        <v>109</v>
      </c>
      <c r="D14" s="34">
        <v>430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5">
        <f t="shared" si="0"/>
        <v>0</v>
      </c>
      <c r="K14" s="85">
        <f>E14-J14</f>
        <v>0</v>
      </c>
    </row>
    <row r="15" spans="1:11" s="3" customFormat="1" ht="15" customHeight="1" x14ac:dyDescent="0.2">
      <c r="A15" s="30" t="s">
        <v>110</v>
      </c>
      <c r="B15" s="27" t="s">
        <v>111</v>
      </c>
      <c r="C15" s="33" t="s">
        <v>111</v>
      </c>
      <c r="D15" s="34">
        <v>440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5">
        <f t="shared" si="0"/>
        <v>0</v>
      </c>
      <c r="K15" s="85">
        <f>E15-J15</f>
        <v>0</v>
      </c>
    </row>
    <row r="16" spans="1:11" s="3" customFormat="1" ht="15" customHeight="1" x14ac:dyDescent="0.2">
      <c r="A16" s="30" t="s">
        <v>112</v>
      </c>
      <c r="B16" s="27">
        <v>100</v>
      </c>
      <c r="C16" s="33">
        <v>100</v>
      </c>
      <c r="D16" s="34">
        <v>180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5">
        <f t="shared" si="0"/>
        <v>0</v>
      </c>
      <c r="K16" s="85">
        <f>E16-J16</f>
        <v>0</v>
      </c>
    </row>
    <row r="17" spans="1:11" s="3" customFormat="1" ht="15" customHeight="1" x14ac:dyDescent="0.2">
      <c r="A17" s="19"/>
      <c r="B17" s="55"/>
      <c r="C17" s="56"/>
      <c r="D17" s="56"/>
      <c r="E17" s="57"/>
      <c r="F17" s="57"/>
      <c r="G17" s="57"/>
      <c r="H17" s="57"/>
      <c r="I17" s="57"/>
      <c r="J17" s="57"/>
      <c r="K17" s="57"/>
    </row>
    <row r="20" spans="1:11" s="3" customFormat="1" ht="21.75" customHeight="1" x14ac:dyDescent="0.2">
      <c r="A20" s="108" t="s">
        <v>79</v>
      </c>
      <c r="B20" s="40"/>
      <c r="C20" s="108" t="s">
        <v>113</v>
      </c>
      <c r="D20" s="108" t="s">
        <v>82</v>
      </c>
      <c r="E20" s="108" t="s">
        <v>83</v>
      </c>
      <c r="F20" s="108" t="s">
        <v>84</v>
      </c>
      <c r="G20" s="108"/>
      <c r="H20" s="108"/>
      <c r="I20" s="108"/>
      <c r="J20" s="108"/>
      <c r="K20" s="108" t="s">
        <v>85</v>
      </c>
    </row>
    <row r="21" spans="1:11" s="3" customFormat="1" ht="31.5" customHeight="1" x14ac:dyDescent="0.2">
      <c r="A21" s="108"/>
      <c r="B21" s="25"/>
      <c r="C21" s="108"/>
      <c r="D21" s="108"/>
      <c r="E21" s="108"/>
      <c r="F21" s="24" t="s">
        <v>166</v>
      </c>
      <c r="G21" s="24" t="s">
        <v>87</v>
      </c>
      <c r="H21" s="24" t="s">
        <v>88</v>
      </c>
      <c r="I21" s="24" t="s">
        <v>89</v>
      </c>
      <c r="J21" s="24" t="s">
        <v>90</v>
      </c>
      <c r="K21" s="108"/>
    </row>
    <row r="22" spans="1:11" s="3" customFormat="1" ht="9.9499999999999993" customHeight="1" x14ac:dyDescent="0.2">
      <c r="A22" s="28">
        <v>1</v>
      </c>
      <c r="B22" s="27"/>
      <c r="C22" s="28">
        <v>2</v>
      </c>
      <c r="D22" s="28">
        <v>3</v>
      </c>
      <c r="E22" s="28">
        <v>4</v>
      </c>
      <c r="F22" s="28">
        <v>5</v>
      </c>
      <c r="G22" s="28">
        <v>6</v>
      </c>
      <c r="H22" s="28">
        <v>7</v>
      </c>
      <c r="I22" s="28">
        <v>8</v>
      </c>
      <c r="J22" s="28">
        <v>9</v>
      </c>
      <c r="K22" s="28">
        <v>10</v>
      </c>
    </row>
    <row r="23" spans="1:11" s="3" customFormat="1" ht="15" customHeight="1" x14ac:dyDescent="0.2">
      <c r="A23" s="30" t="s">
        <v>114</v>
      </c>
      <c r="B23" s="41" t="s">
        <v>115</v>
      </c>
      <c r="C23" s="42" t="s">
        <v>115</v>
      </c>
      <c r="D23" s="42" t="s">
        <v>116</v>
      </c>
      <c r="E23" s="85">
        <f t="shared" ref="E23:K23" si="1">E24</f>
        <v>0</v>
      </c>
      <c r="F23" s="85">
        <f t="shared" si="1"/>
        <v>0</v>
      </c>
      <c r="G23" s="85">
        <f t="shared" si="1"/>
        <v>0</v>
      </c>
      <c r="H23" s="85">
        <f t="shared" si="1"/>
        <v>0</v>
      </c>
      <c r="I23" s="85">
        <f t="shared" si="1"/>
        <v>0</v>
      </c>
      <c r="J23" s="85">
        <f t="shared" si="1"/>
        <v>0</v>
      </c>
      <c r="K23" s="85">
        <f t="shared" si="1"/>
        <v>0</v>
      </c>
    </row>
    <row r="24" spans="1:11" s="3" customFormat="1" ht="15" customHeight="1" x14ac:dyDescent="0.2">
      <c r="A24" s="30" t="s">
        <v>117</v>
      </c>
      <c r="B24" s="41" t="s">
        <v>118</v>
      </c>
      <c r="C24" s="42" t="s">
        <v>118</v>
      </c>
      <c r="D24" s="43" t="s">
        <v>119</v>
      </c>
      <c r="E24" s="85">
        <f>'@Формулы'!A64</f>
        <v>0</v>
      </c>
      <c r="F24" s="85">
        <f>'@Формулы'!A65</f>
        <v>0</v>
      </c>
      <c r="G24" s="85">
        <f>'@Формулы'!A66</f>
        <v>0</v>
      </c>
      <c r="H24" s="85">
        <f>'@Формулы'!A67</f>
        <v>0</v>
      </c>
      <c r="I24" s="85">
        <f>'@Формулы'!A68</f>
        <v>0</v>
      </c>
      <c r="J24" s="85">
        <f>'@Формулы'!A69</f>
        <v>0</v>
      </c>
      <c r="K24" s="85">
        <f>'@Формулы'!A70</f>
        <v>0</v>
      </c>
    </row>
    <row r="25" spans="1:11" s="3" customFormat="1" ht="20.100000000000001" customHeight="1" x14ac:dyDescent="0.2">
      <c r="A25" s="44" t="s">
        <v>120</v>
      </c>
      <c r="B25" s="41" t="s">
        <v>121</v>
      </c>
      <c r="C25" s="42" t="s">
        <v>121</v>
      </c>
      <c r="D25" s="42" t="s">
        <v>116</v>
      </c>
      <c r="E25" s="85">
        <f t="shared" ref="E25:J25" si="2">E6-E23</f>
        <v>0</v>
      </c>
      <c r="F25" s="85">
        <f t="shared" si="2"/>
        <v>0</v>
      </c>
      <c r="G25" s="85">
        <f t="shared" si="2"/>
        <v>0</v>
      </c>
      <c r="H25" s="85">
        <f t="shared" si="2"/>
        <v>0</v>
      </c>
      <c r="I25" s="85">
        <f t="shared" si="2"/>
        <v>0</v>
      </c>
      <c r="J25" s="85">
        <f t="shared" si="2"/>
        <v>0</v>
      </c>
      <c r="K25" s="86" t="s">
        <v>116</v>
      </c>
    </row>
    <row r="28" spans="1:11" s="3" customFormat="1" ht="15" customHeight="1" x14ac:dyDescent="0.2">
      <c r="A28" s="108" t="s">
        <v>79</v>
      </c>
      <c r="B28" s="40"/>
      <c r="C28" s="108" t="s">
        <v>81</v>
      </c>
      <c r="D28" s="108" t="s">
        <v>82</v>
      </c>
      <c r="E28" s="108" t="s">
        <v>83</v>
      </c>
      <c r="F28" s="108" t="s">
        <v>84</v>
      </c>
      <c r="G28" s="108"/>
      <c r="H28" s="108"/>
      <c r="I28" s="108"/>
      <c r="J28" s="108"/>
      <c r="K28" s="108" t="s">
        <v>85</v>
      </c>
    </row>
    <row r="29" spans="1:11" s="3" customFormat="1" ht="31.5" customHeight="1" x14ac:dyDescent="0.2">
      <c r="A29" s="108"/>
      <c r="B29" s="25"/>
      <c r="C29" s="108"/>
      <c r="D29" s="108"/>
      <c r="E29" s="108"/>
      <c r="F29" s="24" t="s">
        <v>166</v>
      </c>
      <c r="G29" s="24" t="s">
        <v>87</v>
      </c>
      <c r="H29" s="24" t="s">
        <v>88</v>
      </c>
      <c r="I29" s="24" t="s">
        <v>89</v>
      </c>
      <c r="J29" s="24" t="s">
        <v>90</v>
      </c>
      <c r="K29" s="108"/>
    </row>
    <row r="30" spans="1:11" s="3" customFormat="1" ht="9.9499999999999993" customHeight="1" x14ac:dyDescent="0.2">
      <c r="A30" s="28">
        <v>1</v>
      </c>
      <c r="B30" s="27"/>
      <c r="C30" s="28">
        <v>2</v>
      </c>
      <c r="D30" s="28">
        <v>3</v>
      </c>
      <c r="E30" s="28">
        <v>4</v>
      </c>
      <c r="F30" s="28">
        <v>5</v>
      </c>
      <c r="G30" s="28">
        <v>6</v>
      </c>
      <c r="H30" s="28">
        <v>7</v>
      </c>
      <c r="I30" s="28">
        <v>8</v>
      </c>
      <c r="J30" s="28">
        <v>9</v>
      </c>
      <c r="K30" s="28">
        <v>10</v>
      </c>
    </row>
    <row r="31" spans="1:11" s="3" customFormat="1" ht="15" customHeight="1" x14ac:dyDescent="0.2">
      <c r="A31" s="35" t="s">
        <v>122</v>
      </c>
      <c r="B31" s="45">
        <v>500</v>
      </c>
      <c r="C31" s="42" t="s">
        <v>123</v>
      </c>
      <c r="D31" s="46" t="s">
        <v>116</v>
      </c>
      <c r="E31" s="85">
        <f>E32+E33+E37+E43+E46</f>
        <v>0</v>
      </c>
      <c r="F31" s="85">
        <f>F32+F33+F37+F43+F46+F40</f>
        <v>0</v>
      </c>
      <c r="G31" s="85">
        <f>G32+G33+G37+G43+G46+G40</f>
        <v>0</v>
      </c>
      <c r="H31" s="85">
        <f>H32+H33+H37+H43+H46+H40</f>
        <v>0</v>
      </c>
      <c r="I31" s="85">
        <f>I32+I33+I43+I46</f>
        <v>0</v>
      </c>
      <c r="J31" s="85">
        <f>F31+G31+H31+I31</f>
        <v>0</v>
      </c>
      <c r="K31" s="85">
        <f>E31-J31</f>
        <v>0</v>
      </c>
    </row>
    <row r="32" spans="1:11" s="3" customFormat="1" ht="20.100000000000001" customHeight="1" x14ac:dyDescent="0.2">
      <c r="A32" s="35" t="s">
        <v>124</v>
      </c>
      <c r="B32" s="45">
        <v>520</v>
      </c>
      <c r="C32" s="46" t="s">
        <v>125</v>
      </c>
      <c r="D32" s="43" t="s">
        <v>119</v>
      </c>
      <c r="E32" s="85">
        <f>'@Формулы'!A71</f>
        <v>0</v>
      </c>
      <c r="F32" s="85">
        <f>'@Формулы'!A72</f>
        <v>0</v>
      </c>
      <c r="G32" s="85">
        <f>'@Формулы'!A73</f>
        <v>0</v>
      </c>
      <c r="H32" s="85">
        <f>'@Формулы'!A74</f>
        <v>0</v>
      </c>
      <c r="I32" s="85">
        <f>'@Формулы'!A75</f>
        <v>0</v>
      </c>
      <c r="J32" s="85">
        <f>'@Формулы'!A76</f>
        <v>0</v>
      </c>
      <c r="K32" s="85">
        <f>'@Формулы'!A77</f>
        <v>0</v>
      </c>
    </row>
    <row r="33" spans="1:11" s="3" customFormat="1" ht="15" customHeight="1" x14ac:dyDescent="0.2">
      <c r="A33" s="35" t="s">
        <v>126</v>
      </c>
      <c r="B33" s="45">
        <v>590</v>
      </c>
      <c r="C33" s="46">
        <v>590</v>
      </c>
      <c r="D33" s="42"/>
      <c r="E33" s="85">
        <f t="shared" ref="E33:K33" si="3">E34+E35</f>
        <v>0</v>
      </c>
      <c r="F33" s="85">
        <f t="shared" si="3"/>
        <v>0</v>
      </c>
      <c r="G33" s="85">
        <f t="shared" si="3"/>
        <v>0</v>
      </c>
      <c r="H33" s="85">
        <f t="shared" si="3"/>
        <v>0</v>
      </c>
      <c r="I33" s="85">
        <f t="shared" si="3"/>
        <v>0</v>
      </c>
      <c r="J33" s="85">
        <f t="shared" si="3"/>
        <v>0</v>
      </c>
      <c r="K33" s="85">
        <f t="shared" si="3"/>
        <v>0</v>
      </c>
    </row>
    <row r="34" spans="1:11" s="3" customFormat="1" ht="15" customHeight="1" x14ac:dyDescent="0.2">
      <c r="A34" s="47" t="s">
        <v>127</v>
      </c>
      <c r="B34" s="45">
        <v>591</v>
      </c>
      <c r="C34" s="46">
        <v>591</v>
      </c>
      <c r="D34" s="42" t="s">
        <v>128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5">
        <f>F34+G34+H34+I34</f>
        <v>0</v>
      </c>
      <c r="K34" s="85">
        <f>E34-J34</f>
        <v>0</v>
      </c>
    </row>
    <row r="35" spans="1:11" s="3" customFormat="1" ht="15" customHeight="1" x14ac:dyDescent="0.2">
      <c r="A35" s="47" t="s">
        <v>129</v>
      </c>
      <c r="B35" s="45">
        <v>592</v>
      </c>
      <c r="C35" s="46">
        <v>592</v>
      </c>
      <c r="D35" s="42" t="s">
        <v>130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5">
        <f>F35+G35+H35+I35</f>
        <v>0</v>
      </c>
      <c r="K35" s="85">
        <f>E35-J35</f>
        <v>0</v>
      </c>
    </row>
    <row r="36" spans="1:11" s="3" customFormat="1" ht="15" customHeight="1" x14ac:dyDescent="0.2">
      <c r="A36" s="35" t="s">
        <v>131</v>
      </c>
      <c r="B36" s="41" t="s">
        <v>132</v>
      </c>
      <c r="C36" s="42" t="s">
        <v>132</v>
      </c>
      <c r="D36" s="42"/>
      <c r="E36" s="86" t="s">
        <v>116</v>
      </c>
      <c r="F36" s="86" t="s">
        <v>116</v>
      </c>
      <c r="G36" s="86" t="s">
        <v>116</v>
      </c>
      <c r="H36" s="86" t="s">
        <v>116</v>
      </c>
      <c r="I36" s="86" t="s">
        <v>116</v>
      </c>
      <c r="J36" s="86" t="s">
        <v>116</v>
      </c>
      <c r="K36" s="86" t="s">
        <v>116</v>
      </c>
    </row>
    <row r="37" spans="1:11" s="3" customFormat="1" ht="15" customHeight="1" x14ac:dyDescent="0.2">
      <c r="A37" s="35" t="s">
        <v>135</v>
      </c>
      <c r="B37" s="41" t="s">
        <v>136</v>
      </c>
      <c r="C37" s="42" t="s">
        <v>136</v>
      </c>
      <c r="D37" s="46" t="s">
        <v>116</v>
      </c>
      <c r="E37" s="86">
        <v>0</v>
      </c>
      <c r="F37" s="85">
        <f>F38+F39</f>
        <v>0</v>
      </c>
      <c r="G37" s="85">
        <f>G38+G39</f>
        <v>0</v>
      </c>
      <c r="H37" s="85">
        <f>H38+H39</f>
        <v>0</v>
      </c>
      <c r="I37" s="86" t="s">
        <v>116</v>
      </c>
      <c r="J37" s="85">
        <f>J38+J39</f>
        <v>0</v>
      </c>
      <c r="K37" s="85">
        <f>E37-J37</f>
        <v>0</v>
      </c>
    </row>
    <row r="38" spans="1:11" s="3" customFormat="1" ht="15" customHeight="1" x14ac:dyDescent="0.2">
      <c r="A38" s="49" t="s">
        <v>137</v>
      </c>
      <c r="B38" s="41" t="s">
        <v>138</v>
      </c>
      <c r="C38" s="42" t="s">
        <v>138</v>
      </c>
      <c r="D38" s="46">
        <v>510</v>
      </c>
      <c r="E38" s="86" t="s">
        <v>116</v>
      </c>
      <c r="F38" s="86">
        <v>0</v>
      </c>
      <c r="G38" s="86">
        <v>0</v>
      </c>
      <c r="H38" s="86">
        <v>0</v>
      </c>
      <c r="I38" s="86" t="s">
        <v>116</v>
      </c>
      <c r="J38" s="85">
        <f>F38+G38+H38</f>
        <v>0</v>
      </c>
      <c r="K38" s="86" t="s">
        <v>116</v>
      </c>
    </row>
    <row r="39" spans="1:11" s="3" customFormat="1" ht="15" customHeight="1" x14ac:dyDescent="0.2">
      <c r="A39" s="35" t="s">
        <v>139</v>
      </c>
      <c r="B39" s="41" t="s">
        <v>140</v>
      </c>
      <c r="C39" s="42" t="s">
        <v>140</v>
      </c>
      <c r="D39" s="46">
        <v>610</v>
      </c>
      <c r="E39" s="86" t="s">
        <v>116</v>
      </c>
      <c r="F39" s="86">
        <v>0</v>
      </c>
      <c r="G39" s="86">
        <v>0</v>
      </c>
      <c r="H39" s="86">
        <v>0</v>
      </c>
      <c r="I39" s="86" t="s">
        <v>116</v>
      </c>
      <c r="J39" s="85">
        <f>F39+G39+H39</f>
        <v>0</v>
      </c>
      <c r="K39" s="86" t="s">
        <v>116</v>
      </c>
    </row>
    <row r="40" spans="1:11" s="3" customFormat="1" ht="15" customHeight="1" x14ac:dyDescent="0.2">
      <c r="A40" s="35" t="s">
        <v>141</v>
      </c>
      <c r="B40" s="41" t="s">
        <v>142</v>
      </c>
      <c r="C40" s="42" t="s">
        <v>142</v>
      </c>
      <c r="D40" s="46" t="s">
        <v>116</v>
      </c>
      <c r="E40" s="86" t="s">
        <v>116</v>
      </c>
      <c r="F40" s="85">
        <f>F41+F42</f>
        <v>0</v>
      </c>
      <c r="G40" s="85">
        <f>G41+G42</f>
        <v>0</v>
      </c>
      <c r="H40" s="85">
        <f>H41+H42</f>
        <v>0</v>
      </c>
      <c r="I40" s="86" t="s">
        <v>116</v>
      </c>
      <c r="J40" s="85">
        <f>F40+G40+H40</f>
        <v>0</v>
      </c>
      <c r="K40" s="86" t="s">
        <v>116</v>
      </c>
    </row>
    <row r="41" spans="1:11" s="3" customFormat="1" ht="20.100000000000001" customHeight="1" x14ac:dyDescent="0.2">
      <c r="A41" s="49" t="s">
        <v>143</v>
      </c>
      <c r="B41" s="41" t="s">
        <v>144</v>
      </c>
      <c r="C41" s="42" t="s">
        <v>144</v>
      </c>
      <c r="D41" s="42" t="s">
        <v>128</v>
      </c>
      <c r="E41" s="86" t="s">
        <v>116</v>
      </c>
      <c r="F41" s="86">
        <v>0</v>
      </c>
      <c r="G41" s="86">
        <v>0</v>
      </c>
      <c r="H41" s="86">
        <v>0</v>
      </c>
      <c r="I41" s="86" t="s">
        <v>116</v>
      </c>
      <c r="J41" s="85">
        <f>F41+G41+H41</f>
        <v>0</v>
      </c>
      <c r="K41" s="86" t="s">
        <v>116</v>
      </c>
    </row>
    <row r="42" spans="1:11" s="3" customFormat="1" ht="15" customHeight="1" x14ac:dyDescent="0.2">
      <c r="A42" s="35" t="s">
        <v>145</v>
      </c>
      <c r="B42" s="41" t="s">
        <v>146</v>
      </c>
      <c r="C42" s="42" t="s">
        <v>146</v>
      </c>
      <c r="D42" s="42" t="s">
        <v>130</v>
      </c>
      <c r="E42" s="86" t="s">
        <v>116</v>
      </c>
      <c r="F42" s="86">
        <v>0</v>
      </c>
      <c r="G42" s="86">
        <v>0</v>
      </c>
      <c r="H42" s="86">
        <v>0</v>
      </c>
      <c r="I42" s="86" t="s">
        <v>116</v>
      </c>
      <c r="J42" s="85">
        <f>F42+G42+H42</f>
        <v>0</v>
      </c>
      <c r="K42" s="86" t="s">
        <v>116</v>
      </c>
    </row>
    <row r="43" spans="1:11" s="3" customFormat="1" ht="15" customHeight="1" x14ac:dyDescent="0.2">
      <c r="A43" s="49" t="s">
        <v>147</v>
      </c>
      <c r="B43" s="41" t="s">
        <v>148</v>
      </c>
      <c r="C43" s="42" t="s">
        <v>148</v>
      </c>
      <c r="D43" s="46" t="s">
        <v>116</v>
      </c>
      <c r="E43" s="85">
        <f t="shared" ref="E43:J43" si="4">E44+E45</f>
        <v>0</v>
      </c>
      <c r="F43" s="85">
        <f t="shared" si="4"/>
        <v>0</v>
      </c>
      <c r="G43" s="85">
        <f t="shared" si="4"/>
        <v>0</v>
      </c>
      <c r="H43" s="85">
        <f t="shared" si="4"/>
        <v>0</v>
      </c>
      <c r="I43" s="85">
        <f t="shared" si="4"/>
        <v>0</v>
      </c>
      <c r="J43" s="85">
        <f t="shared" si="4"/>
        <v>0</v>
      </c>
      <c r="K43" s="85">
        <f t="shared" ref="K43:K48" si="5">E43-J43</f>
        <v>0</v>
      </c>
    </row>
    <row r="44" spans="1:11" s="3" customFormat="1" ht="20.100000000000001" customHeight="1" x14ac:dyDescent="0.2">
      <c r="A44" s="35" t="s">
        <v>149</v>
      </c>
      <c r="B44" s="41">
        <v>821</v>
      </c>
      <c r="C44" s="46">
        <v>821</v>
      </c>
      <c r="D44" s="30"/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5">
        <f>F44+G44+H44+I44</f>
        <v>0</v>
      </c>
      <c r="K44" s="85">
        <f t="shared" si="5"/>
        <v>0</v>
      </c>
    </row>
    <row r="45" spans="1:11" s="3" customFormat="1" ht="15" customHeight="1" x14ac:dyDescent="0.2">
      <c r="A45" s="30" t="s">
        <v>150</v>
      </c>
      <c r="B45" s="41">
        <v>822</v>
      </c>
      <c r="C45" s="46">
        <v>822</v>
      </c>
      <c r="D45" s="30"/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5">
        <f>F45+G45+H45+I45</f>
        <v>0</v>
      </c>
      <c r="K45" s="85">
        <f t="shared" si="5"/>
        <v>0</v>
      </c>
    </row>
    <row r="46" spans="1:11" s="3" customFormat="1" ht="15" customHeight="1" x14ac:dyDescent="0.2">
      <c r="A46" s="30" t="s">
        <v>151</v>
      </c>
      <c r="B46" s="41">
        <v>830</v>
      </c>
      <c r="C46" s="46">
        <v>830</v>
      </c>
      <c r="D46" s="46" t="s">
        <v>116</v>
      </c>
      <c r="E46" s="85">
        <f t="shared" ref="E46:J46" si="6">E47+E48</f>
        <v>0</v>
      </c>
      <c r="F46" s="85">
        <f t="shared" si="6"/>
        <v>0</v>
      </c>
      <c r="G46" s="85">
        <f t="shared" si="6"/>
        <v>0</v>
      </c>
      <c r="H46" s="85">
        <f t="shared" si="6"/>
        <v>0</v>
      </c>
      <c r="I46" s="85">
        <f t="shared" si="6"/>
        <v>0</v>
      </c>
      <c r="J46" s="85">
        <f t="shared" si="6"/>
        <v>0</v>
      </c>
      <c r="K46" s="85">
        <f t="shared" si="5"/>
        <v>0</v>
      </c>
    </row>
    <row r="47" spans="1:11" s="3" customFormat="1" ht="30" customHeight="1" x14ac:dyDescent="0.2">
      <c r="A47" s="35" t="s">
        <v>152</v>
      </c>
      <c r="B47" s="41">
        <v>831</v>
      </c>
      <c r="C47" s="46">
        <v>831</v>
      </c>
      <c r="D47" s="30"/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5">
        <f>F47+G47+H47+I47</f>
        <v>0</v>
      </c>
      <c r="K47" s="85">
        <f t="shared" si="5"/>
        <v>0</v>
      </c>
    </row>
    <row r="48" spans="1:11" s="3" customFormat="1" ht="30" customHeight="1" x14ac:dyDescent="0.2">
      <c r="A48" s="35" t="s">
        <v>153</v>
      </c>
      <c r="B48" s="41">
        <v>832</v>
      </c>
      <c r="C48" s="46">
        <v>832</v>
      </c>
      <c r="D48" s="30"/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5">
        <f>F48+G48+H48+I48</f>
        <v>0</v>
      </c>
      <c r="K48" s="85">
        <f t="shared" si="5"/>
        <v>0</v>
      </c>
    </row>
    <row r="52" spans="1:11" s="3" customFormat="1" ht="15" customHeight="1" x14ac:dyDescent="0.2">
      <c r="A52" s="116" t="s">
        <v>154</v>
      </c>
      <c r="B52" s="118"/>
      <c r="C52" s="117" t="s">
        <v>81</v>
      </c>
      <c r="D52" s="109" t="s">
        <v>82</v>
      </c>
      <c r="E52" s="110" t="s">
        <v>84</v>
      </c>
      <c r="F52" s="111"/>
      <c r="G52" s="111"/>
      <c r="H52" s="111"/>
      <c r="I52" s="111"/>
      <c r="J52" s="112"/>
      <c r="K52" s="113"/>
    </row>
    <row r="53" spans="1:11" s="3" customFormat="1" ht="21" customHeight="1" x14ac:dyDescent="0.2">
      <c r="A53" s="116"/>
      <c r="B53" s="119"/>
      <c r="C53" s="117"/>
      <c r="D53" s="109"/>
      <c r="E53" s="50" t="s">
        <v>155</v>
      </c>
      <c r="F53" s="50" t="s">
        <v>156</v>
      </c>
      <c r="G53" s="50" t="s">
        <v>88</v>
      </c>
      <c r="H53" s="50" t="s">
        <v>157</v>
      </c>
      <c r="I53" s="50" t="s">
        <v>158</v>
      </c>
      <c r="J53" s="112"/>
      <c r="K53" s="113"/>
    </row>
    <row r="54" spans="1:11" s="3" customFormat="1" ht="15" customHeight="1" x14ac:dyDescent="0.2">
      <c r="A54" s="51" t="s">
        <v>159</v>
      </c>
      <c r="B54" s="41" t="s">
        <v>160</v>
      </c>
      <c r="C54" s="42" t="s">
        <v>160</v>
      </c>
      <c r="D54" s="52" t="s">
        <v>161</v>
      </c>
      <c r="E54" s="87">
        <v>0</v>
      </c>
      <c r="F54" s="87">
        <v>0</v>
      </c>
      <c r="G54" s="87">
        <v>0</v>
      </c>
      <c r="H54" s="87">
        <v>0</v>
      </c>
      <c r="I54" s="88">
        <f>E54+F54+G54+H54</f>
        <v>0</v>
      </c>
      <c r="J54" s="114">
        <v>0</v>
      </c>
      <c r="K54" s="115">
        <v>0</v>
      </c>
    </row>
    <row r="55" spans="1:11" s="3" customFormat="1" ht="15" customHeight="1" x14ac:dyDescent="0.2">
      <c r="A55" s="54" t="s">
        <v>162</v>
      </c>
      <c r="B55" s="41" t="s">
        <v>163</v>
      </c>
      <c r="C55" s="42" t="s">
        <v>163</v>
      </c>
      <c r="D55" s="51"/>
      <c r="E55" s="87">
        <v>0</v>
      </c>
      <c r="F55" s="87">
        <v>0</v>
      </c>
      <c r="G55" s="87">
        <v>0</v>
      </c>
      <c r="H55" s="87">
        <v>0</v>
      </c>
      <c r="I55" s="88">
        <f>E55+F55+G55+H55</f>
        <v>0</v>
      </c>
      <c r="J55" s="114">
        <v>0</v>
      </c>
      <c r="K55" s="115">
        <v>0</v>
      </c>
    </row>
    <row r="56" spans="1:11" x14ac:dyDescent="0.15">
      <c r="B56" s="56"/>
      <c r="C56" s="56"/>
      <c r="D56" s="56"/>
      <c r="E56" s="57"/>
      <c r="F56" s="57"/>
      <c r="G56" s="57"/>
      <c r="H56" s="57"/>
      <c r="I56" s="57"/>
    </row>
    <row r="63" spans="1:11" x14ac:dyDescent="0.15">
      <c r="J63" s="53"/>
    </row>
  </sheetData>
  <sheetProtection password="C86F" sheet="1"/>
  <mergeCells count="24">
    <mergeCell ref="A28:A29"/>
    <mergeCell ref="C28:C29"/>
    <mergeCell ref="F28:J28"/>
    <mergeCell ref="D28:D29"/>
    <mergeCell ref="J52:K55"/>
    <mergeCell ref="A52:A53"/>
    <mergeCell ref="B52:B53"/>
    <mergeCell ref="C52:C53"/>
    <mergeCell ref="D52:D53"/>
    <mergeCell ref="E52:I52"/>
    <mergeCell ref="K28:K29"/>
    <mergeCell ref="E28:E29"/>
    <mergeCell ref="A2:A3"/>
    <mergeCell ref="C2:C3"/>
    <mergeCell ref="F2:J2"/>
    <mergeCell ref="A20:A21"/>
    <mergeCell ref="C20:C21"/>
    <mergeCell ref="F20:J20"/>
    <mergeCell ref="K20:K21"/>
    <mergeCell ref="D2:D3"/>
    <mergeCell ref="E2:E3"/>
    <mergeCell ref="K2:K3"/>
    <mergeCell ref="D20:D21"/>
    <mergeCell ref="E20:E21"/>
  </mergeCells>
  <pageMargins left="0.75" right="0.75" top="1" bottom="1" header="0.5" footer="0.5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A2" workbookViewId="0">
      <selection activeCell="K2" sqref="K2:K3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4" width="12.42578125" style="58" customWidth="1"/>
    <col min="5" max="11" width="15.7109375" style="58" customWidth="1"/>
    <col min="12" max="12" width="9.140625" style="58" customWidth="1"/>
    <col min="13" max="16384" width="9.140625" style="58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24"/>
      <c r="B2" s="125" t="s">
        <v>154</v>
      </c>
      <c r="C2" s="127" t="s">
        <v>82</v>
      </c>
      <c r="D2" s="129" t="s">
        <v>167</v>
      </c>
      <c r="E2" s="120" t="s">
        <v>83</v>
      </c>
      <c r="F2" s="122" t="s">
        <v>84</v>
      </c>
      <c r="G2" s="123"/>
      <c r="H2" s="123"/>
      <c r="I2" s="123"/>
      <c r="J2" s="123"/>
      <c r="K2" s="120" t="s">
        <v>165</v>
      </c>
    </row>
    <row r="3" spans="1:11" s="3" customFormat="1" ht="31.5" customHeight="1" x14ac:dyDescent="0.2">
      <c r="A3" s="124"/>
      <c r="B3" s="126"/>
      <c r="C3" s="128"/>
      <c r="D3" s="129"/>
      <c r="E3" s="121"/>
      <c r="F3" s="24" t="s">
        <v>86</v>
      </c>
      <c r="G3" s="61" t="s">
        <v>87</v>
      </c>
      <c r="H3" s="61" t="s">
        <v>88</v>
      </c>
      <c r="I3" s="61" t="s">
        <v>89</v>
      </c>
      <c r="J3" s="61" t="s">
        <v>90</v>
      </c>
      <c r="K3" s="121"/>
    </row>
    <row r="4" spans="1:11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5">
        <v>1</v>
      </c>
      <c r="E4" s="64">
        <v>4</v>
      </c>
      <c r="F4" s="64">
        <v>5</v>
      </c>
      <c r="G4" s="64">
        <v>6</v>
      </c>
      <c r="H4" s="64">
        <v>7</v>
      </c>
      <c r="I4" s="64">
        <v>8</v>
      </c>
      <c r="J4" s="64">
        <v>9</v>
      </c>
      <c r="K4" s="64">
        <v>10</v>
      </c>
    </row>
    <row r="5" spans="1:11" x14ac:dyDescent="0.2">
      <c r="A5" s="66"/>
      <c r="B5" s="67"/>
      <c r="C5" s="28">
        <v>2</v>
      </c>
      <c r="D5" s="67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hidden="1" customHeight="1" x14ac:dyDescent="0.2">
      <c r="A6" s="21" t="s">
        <v>1</v>
      </c>
      <c r="B6" s="21" t="s">
        <v>168</v>
      </c>
      <c r="C6" s="55"/>
      <c r="D6" s="21"/>
      <c r="E6" s="68"/>
      <c r="F6" s="68"/>
      <c r="G6" s="68"/>
      <c r="H6" s="68"/>
      <c r="I6" s="68"/>
      <c r="J6" s="55" t="s">
        <v>169</v>
      </c>
      <c r="K6" s="69" t="s">
        <v>170</v>
      </c>
    </row>
    <row r="7" spans="1:11" x14ac:dyDescent="0.2">
      <c r="A7" s="89" t="s">
        <v>1</v>
      </c>
      <c r="B7" s="90" t="s">
        <v>171</v>
      </c>
      <c r="C7" s="90" t="s">
        <v>172</v>
      </c>
      <c r="D7" s="90" t="s">
        <v>173</v>
      </c>
      <c r="E7" s="91">
        <v>331353.32</v>
      </c>
      <c r="F7" s="91">
        <v>185191.77</v>
      </c>
      <c r="G7" s="91">
        <v>0</v>
      </c>
      <c r="H7" s="91">
        <v>0</v>
      </c>
      <c r="I7" s="91">
        <v>0</v>
      </c>
      <c r="J7" s="91">
        <f>F7+G7+H7+I7</f>
        <v>185191.77</v>
      </c>
      <c r="K7" s="91">
        <f>E7-J7</f>
        <v>146161.55000000002</v>
      </c>
    </row>
    <row r="8" spans="1:11" x14ac:dyDescent="0.2">
      <c r="A8" s="89" t="s">
        <v>1</v>
      </c>
      <c r="B8" s="90" t="s">
        <v>171</v>
      </c>
      <c r="C8" s="90" t="s">
        <v>172</v>
      </c>
      <c r="D8" s="90" t="s">
        <v>174</v>
      </c>
      <c r="E8" s="91">
        <v>7060.28</v>
      </c>
      <c r="F8" s="91">
        <v>3000</v>
      </c>
      <c r="G8" s="91">
        <v>0</v>
      </c>
      <c r="H8" s="91">
        <v>0</v>
      </c>
      <c r="I8" s="91">
        <v>0</v>
      </c>
      <c r="J8" s="91">
        <f>F8+G8+H8+I8</f>
        <v>3000</v>
      </c>
      <c r="K8" s="91">
        <f>E8-J8</f>
        <v>4060.2799999999997</v>
      </c>
    </row>
    <row r="9" spans="1:11" x14ac:dyDescent="0.2">
      <c r="A9" s="89" t="s">
        <v>1</v>
      </c>
      <c r="B9" s="90" t="s">
        <v>171</v>
      </c>
      <c r="C9" s="90" t="s">
        <v>172</v>
      </c>
      <c r="D9" s="90" t="s">
        <v>175</v>
      </c>
      <c r="E9" s="91">
        <v>5669</v>
      </c>
      <c r="F9" s="91">
        <v>4900</v>
      </c>
      <c r="G9" s="91">
        <v>0</v>
      </c>
      <c r="H9" s="91">
        <v>0</v>
      </c>
      <c r="I9" s="91">
        <v>0</v>
      </c>
      <c r="J9" s="91">
        <f>F9+G9+H9+I9</f>
        <v>4900</v>
      </c>
      <c r="K9" s="91">
        <f>E9-J9</f>
        <v>769</v>
      </c>
    </row>
  </sheetData>
  <sheetProtection password="C86F" sheet="1"/>
  <mergeCells count="7">
    <mergeCell ref="K2:K3"/>
    <mergeCell ref="E2:E3"/>
    <mergeCell ref="F2:J2"/>
    <mergeCell ref="A2:A3"/>
    <mergeCell ref="B2:B3"/>
    <mergeCell ref="C2:C3"/>
    <mergeCell ref="D2:D3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2" workbookViewId="0">
      <selection activeCell="K2" sqref="K2:K3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4" width="12.42578125" style="58" customWidth="1"/>
    <col min="5" max="11" width="15.7109375" style="58" customWidth="1"/>
    <col min="12" max="12" width="9.140625" style="58" customWidth="1"/>
    <col min="13" max="16384" width="9.140625" style="58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24"/>
      <c r="B2" s="125" t="s">
        <v>154</v>
      </c>
      <c r="C2" s="127" t="s">
        <v>82</v>
      </c>
      <c r="D2" s="129" t="s">
        <v>167</v>
      </c>
      <c r="E2" s="120" t="s">
        <v>83</v>
      </c>
      <c r="F2" s="122" t="s">
        <v>84</v>
      </c>
      <c r="G2" s="123"/>
      <c r="H2" s="123"/>
      <c r="I2" s="123"/>
      <c r="J2" s="123"/>
      <c r="K2" s="120" t="s">
        <v>165</v>
      </c>
    </row>
    <row r="3" spans="1:11" s="3" customFormat="1" ht="31.5" customHeight="1" x14ac:dyDescent="0.2">
      <c r="A3" s="124"/>
      <c r="B3" s="126"/>
      <c r="C3" s="128"/>
      <c r="D3" s="129"/>
      <c r="E3" s="121"/>
      <c r="F3" s="24" t="s">
        <v>86</v>
      </c>
      <c r="G3" s="61" t="s">
        <v>87</v>
      </c>
      <c r="H3" s="61" t="s">
        <v>88</v>
      </c>
      <c r="I3" s="61" t="s">
        <v>89</v>
      </c>
      <c r="J3" s="61" t="s">
        <v>90</v>
      </c>
      <c r="K3" s="121"/>
    </row>
    <row r="4" spans="1:11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5">
        <v>1</v>
      </c>
      <c r="E4" s="64">
        <v>4</v>
      </c>
      <c r="F4" s="64">
        <v>5</v>
      </c>
      <c r="G4" s="64">
        <v>6</v>
      </c>
      <c r="H4" s="64">
        <v>7</v>
      </c>
      <c r="I4" s="64">
        <v>8</v>
      </c>
      <c r="J4" s="64">
        <v>9</v>
      </c>
      <c r="K4" s="64">
        <v>10</v>
      </c>
    </row>
    <row r="5" spans="1:11" x14ac:dyDescent="0.2">
      <c r="A5" s="66"/>
      <c r="B5" s="67"/>
      <c r="C5" s="28">
        <v>2</v>
      </c>
      <c r="D5" s="67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hidden="1" customHeight="1" x14ac:dyDescent="0.2">
      <c r="A6" s="21" t="s">
        <v>1</v>
      </c>
      <c r="B6" s="21" t="s">
        <v>168</v>
      </c>
      <c r="C6" s="55"/>
      <c r="D6" s="21"/>
      <c r="E6" s="68"/>
      <c r="F6" s="68"/>
      <c r="G6" s="68"/>
      <c r="H6" s="68"/>
      <c r="I6" s="68"/>
      <c r="J6" s="55" t="s">
        <v>169</v>
      </c>
      <c r="K6" s="69" t="s">
        <v>170</v>
      </c>
    </row>
    <row r="7" spans="1:11" x14ac:dyDescent="0.2">
      <c r="A7" s="89" t="s">
        <v>1</v>
      </c>
      <c r="B7" s="90" t="s">
        <v>176</v>
      </c>
      <c r="C7" s="90" t="s">
        <v>177</v>
      </c>
      <c r="D7" s="90" t="s">
        <v>178</v>
      </c>
      <c r="E7" s="91">
        <v>2550778.13</v>
      </c>
      <c r="F7" s="91">
        <v>2550778.13</v>
      </c>
      <c r="G7" s="91">
        <v>0</v>
      </c>
      <c r="H7" s="91">
        <v>0</v>
      </c>
      <c r="I7" s="91">
        <v>0</v>
      </c>
      <c r="J7" s="91">
        <f t="shared" ref="J7:J21" si="0">F7+G7+H7+I7</f>
        <v>2550778.13</v>
      </c>
      <c r="K7" s="91">
        <f t="shared" ref="K7:K21" si="1">E7-J7</f>
        <v>0</v>
      </c>
    </row>
    <row r="8" spans="1:11" x14ac:dyDescent="0.2">
      <c r="A8" s="89" t="s">
        <v>1</v>
      </c>
      <c r="B8" s="90" t="s">
        <v>171</v>
      </c>
      <c r="C8" s="90" t="s">
        <v>172</v>
      </c>
      <c r="D8" s="90" t="s">
        <v>179</v>
      </c>
      <c r="E8" s="91">
        <v>16869</v>
      </c>
      <c r="F8" s="91">
        <v>16869</v>
      </c>
      <c r="G8" s="91">
        <v>0</v>
      </c>
      <c r="H8" s="91">
        <v>0</v>
      </c>
      <c r="I8" s="91">
        <v>0</v>
      </c>
      <c r="J8" s="91">
        <f t="shared" si="0"/>
        <v>16869</v>
      </c>
      <c r="K8" s="91">
        <f t="shared" si="1"/>
        <v>0</v>
      </c>
    </row>
    <row r="9" spans="1:11" x14ac:dyDescent="0.2">
      <c r="A9" s="89" t="s">
        <v>1</v>
      </c>
      <c r="B9" s="90" t="s">
        <v>171</v>
      </c>
      <c r="C9" s="90" t="s">
        <v>172</v>
      </c>
      <c r="D9" s="90" t="s">
        <v>180</v>
      </c>
      <c r="E9" s="91">
        <v>975622.64</v>
      </c>
      <c r="F9" s="91">
        <v>923188.96</v>
      </c>
      <c r="G9" s="91">
        <v>0</v>
      </c>
      <c r="H9" s="91">
        <v>0</v>
      </c>
      <c r="I9" s="91">
        <v>0</v>
      </c>
      <c r="J9" s="91">
        <f t="shared" si="0"/>
        <v>923188.96</v>
      </c>
      <c r="K9" s="91">
        <f t="shared" si="1"/>
        <v>52433.680000000051</v>
      </c>
    </row>
    <row r="10" spans="1:11" x14ac:dyDescent="0.2">
      <c r="A10" s="89" t="s">
        <v>1</v>
      </c>
      <c r="B10" s="90" t="s">
        <v>181</v>
      </c>
      <c r="C10" s="90" t="s">
        <v>182</v>
      </c>
      <c r="D10" s="90" t="s">
        <v>183</v>
      </c>
      <c r="E10" s="91">
        <v>24660</v>
      </c>
      <c r="F10" s="91">
        <v>0</v>
      </c>
      <c r="G10" s="91">
        <v>0</v>
      </c>
      <c r="H10" s="91">
        <v>24660</v>
      </c>
      <c r="I10" s="91">
        <v>0</v>
      </c>
      <c r="J10" s="91">
        <f t="shared" si="0"/>
        <v>24660</v>
      </c>
      <c r="K10" s="91">
        <f t="shared" si="1"/>
        <v>0</v>
      </c>
    </row>
    <row r="11" spans="1:11" x14ac:dyDescent="0.2">
      <c r="A11" s="89" t="s">
        <v>1</v>
      </c>
      <c r="B11" s="90" t="s">
        <v>171</v>
      </c>
      <c r="C11" s="90" t="s">
        <v>172</v>
      </c>
      <c r="D11" s="90" t="s">
        <v>175</v>
      </c>
      <c r="E11" s="91">
        <v>28760</v>
      </c>
      <c r="F11" s="91">
        <v>28760</v>
      </c>
      <c r="G11" s="91">
        <v>0</v>
      </c>
      <c r="H11" s="91">
        <v>0</v>
      </c>
      <c r="I11" s="91">
        <v>0</v>
      </c>
      <c r="J11" s="91">
        <f t="shared" si="0"/>
        <v>28760</v>
      </c>
      <c r="K11" s="91">
        <f t="shared" si="1"/>
        <v>0</v>
      </c>
    </row>
    <row r="12" spans="1:11" x14ac:dyDescent="0.2">
      <c r="A12" s="89" t="s">
        <v>1</v>
      </c>
      <c r="B12" s="90" t="s">
        <v>171</v>
      </c>
      <c r="C12" s="90" t="s">
        <v>172</v>
      </c>
      <c r="D12" s="90" t="s">
        <v>173</v>
      </c>
      <c r="E12" s="91">
        <v>298925.7</v>
      </c>
      <c r="F12" s="91">
        <v>249477.3</v>
      </c>
      <c r="G12" s="91">
        <v>0</v>
      </c>
      <c r="H12" s="91">
        <v>0</v>
      </c>
      <c r="I12" s="91">
        <v>0</v>
      </c>
      <c r="J12" s="91">
        <f t="shared" si="0"/>
        <v>249477.3</v>
      </c>
      <c r="K12" s="91">
        <f t="shared" si="1"/>
        <v>49448.400000000023</v>
      </c>
    </row>
    <row r="13" spans="1:11" x14ac:dyDescent="0.2">
      <c r="A13" s="89" t="s">
        <v>1</v>
      </c>
      <c r="B13" s="90" t="s">
        <v>171</v>
      </c>
      <c r="C13" s="90" t="s">
        <v>172</v>
      </c>
      <c r="D13" s="90" t="s">
        <v>184</v>
      </c>
      <c r="E13" s="91">
        <v>308067</v>
      </c>
      <c r="F13" s="91">
        <v>308067</v>
      </c>
      <c r="G13" s="91">
        <v>0</v>
      </c>
      <c r="H13" s="91">
        <v>0</v>
      </c>
      <c r="I13" s="91">
        <v>0</v>
      </c>
      <c r="J13" s="91">
        <f t="shared" si="0"/>
        <v>308067</v>
      </c>
      <c r="K13" s="91">
        <f t="shared" si="1"/>
        <v>0</v>
      </c>
    </row>
    <row r="14" spans="1:11" x14ac:dyDescent="0.2">
      <c r="A14" s="89" t="s">
        <v>1</v>
      </c>
      <c r="B14" s="90" t="s">
        <v>185</v>
      </c>
      <c r="C14" s="90" t="s">
        <v>186</v>
      </c>
      <c r="D14" s="90" t="s">
        <v>187</v>
      </c>
      <c r="E14" s="91">
        <v>189779</v>
      </c>
      <c r="F14" s="91">
        <v>189779</v>
      </c>
      <c r="G14" s="91">
        <v>0</v>
      </c>
      <c r="H14" s="91">
        <v>0</v>
      </c>
      <c r="I14" s="91">
        <v>0</v>
      </c>
      <c r="J14" s="91">
        <f t="shared" si="0"/>
        <v>189779</v>
      </c>
      <c r="K14" s="91">
        <f t="shared" si="1"/>
        <v>0</v>
      </c>
    </row>
    <row r="15" spans="1:11" x14ac:dyDescent="0.2">
      <c r="A15" s="89" t="s">
        <v>1</v>
      </c>
      <c r="B15" s="90" t="s">
        <v>188</v>
      </c>
      <c r="C15" s="90" t="s">
        <v>189</v>
      </c>
      <c r="D15" s="90" t="s">
        <v>190</v>
      </c>
      <c r="E15" s="91">
        <v>8477960.1199999992</v>
      </c>
      <c r="F15" s="91">
        <v>8473089.6600000001</v>
      </c>
      <c r="G15" s="91">
        <v>0</v>
      </c>
      <c r="H15" s="91">
        <v>4870.46</v>
      </c>
      <c r="I15" s="91">
        <v>0</v>
      </c>
      <c r="J15" s="91">
        <f t="shared" si="0"/>
        <v>8477960.120000001</v>
      </c>
      <c r="K15" s="91">
        <f t="shared" si="1"/>
        <v>0</v>
      </c>
    </row>
    <row r="16" spans="1:11" x14ac:dyDescent="0.2">
      <c r="A16" s="89" t="s">
        <v>1</v>
      </c>
      <c r="B16" s="90" t="s">
        <v>171</v>
      </c>
      <c r="C16" s="90" t="s">
        <v>172</v>
      </c>
      <c r="D16" s="90" t="s">
        <v>191</v>
      </c>
      <c r="E16" s="91">
        <v>301654.21999999997</v>
      </c>
      <c r="F16" s="91">
        <v>273760.34999999998</v>
      </c>
      <c r="G16" s="91">
        <v>0</v>
      </c>
      <c r="H16" s="91">
        <v>27893.87</v>
      </c>
      <c r="I16" s="91">
        <v>0</v>
      </c>
      <c r="J16" s="91">
        <f t="shared" si="0"/>
        <v>301654.21999999997</v>
      </c>
      <c r="K16" s="91">
        <f t="shared" si="1"/>
        <v>0</v>
      </c>
    </row>
    <row r="17" spans="1:11" x14ac:dyDescent="0.2">
      <c r="A17" s="89" t="s">
        <v>1</v>
      </c>
      <c r="B17" s="90" t="s">
        <v>171</v>
      </c>
      <c r="C17" s="90" t="s">
        <v>172</v>
      </c>
      <c r="D17" s="90" t="s">
        <v>183</v>
      </c>
      <c r="E17" s="91">
        <v>105250.08</v>
      </c>
      <c r="F17" s="91">
        <v>96142.88</v>
      </c>
      <c r="G17" s="91">
        <v>0</v>
      </c>
      <c r="H17" s="91">
        <v>1570</v>
      </c>
      <c r="I17" s="91">
        <v>0</v>
      </c>
      <c r="J17" s="91">
        <f t="shared" si="0"/>
        <v>97712.88</v>
      </c>
      <c r="K17" s="91">
        <f t="shared" si="1"/>
        <v>7537.1999999999971</v>
      </c>
    </row>
    <row r="18" spans="1:11" x14ac:dyDescent="0.2">
      <c r="A18" s="89" t="s">
        <v>1</v>
      </c>
      <c r="B18" s="90" t="s">
        <v>171</v>
      </c>
      <c r="C18" s="90" t="s">
        <v>172</v>
      </c>
      <c r="D18" s="90" t="s">
        <v>174</v>
      </c>
      <c r="E18" s="91">
        <v>68912.800000000003</v>
      </c>
      <c r="F18" s="91">
        <v>68912.800000000003</v>
      </c>
      <c r="G18" s="91">
        <v>0</v>
      </c>
      <c r="H18" s="91">
        <v>0</v>
      </c>
      <c r="I18" s="91">
        <v>0</v>
      </c>
      <c r="J18" s="91">
        <f t="shared" si="0"/>
        <v>68912.800000000003</v>
      </c>
      <c r="K18" s="91">
        <f t="shared" si="1"/>
        <v>0</v>
      </c>
    </row>
    <row r="19" spans="1:11" x14ac:dyDescent="0.2">
      <c r="A19" s="89" t="s">
        <v>1</v>
      </c>
      <c r="B19" s="90" t="s">
        <v>181</v>
      </c>
      <c r="C19" s="90" t="s">
        <v>182</v>
      </c>
      <c r="D19" s="90" t="s">
        <v>192</v>
      </c>
      <c r="E19" s="91">
        <v>5900</v>
      </c>
      <c r="F19" s="91">
        <v>0</v>
      </c>
      <c r="G19" s="91">
        <v>0</v>
      </c>
      <c r="H19" s="91">
        <v>5900</v>
      </c>
      <c r="I19" s="91">
        <v>0</v>
      </c>
      <c r="J19" s="91">
        <f t="shared" si="0"/>
        <v>5900</v>
      </c>
      <c r="K19" s="91">
        <f t="shared" si="1"/>
        <v>0</v>
      </c>
    </row>
    <row r="20" spans="1:11" x14ac:dyDescent="0.2">
      <c r="A20" s="89" t="s">
        <v>1</v>
      </c>
      <c r="B20" s="90" t="s">
        <v>188</v>
      </c>
      <c r="C20" s="90" t="s">
        <v>189</v>
      </c>
      <c r="D20" s="90" t="s">
        <v>193</v>
      </c>
      <c r="E20" s="91">
        <v>25015.32</v>
      </c>
      <c r="F20" s="91">
        <v>25015.32</v>
      </c>
      <c r="G20" s="91">
        <v>0</v>
      </c>
      <c r="H20" s="91">
        <v>0</v>
      </c>
      <c r="I20" s="91">
        <v>0</v>
      </c>
      <c r="J20" s="91">
        <f t="shared" si="0"/>
        <v>25015.32</v>
      </c>
      <c r="K20" s="91">
        <f t="shared" si="1"/>
        <v>0</v>
      </c>
    </row>
    <row r="21" spans="1:11" x14ac:dyDescent="0.2">
      <c r="A21" s="89" t="s">
        <v>1</v>
      </c>
      <c r="B21" s="90" t="s">
        <v>171</v>
      </c>
      <c r="C21" s="90" t="s">
        <v>172</v>
      </c>
      <c r="D21" s="90" t="s">
        <v>194</v>
      </c>
      <c r="E21" s="91">
        <v>5100</v>
      </c>
      <c r="F21" s="91">
        <v>5100</v>
      </c>
      <c r="G21" s="91">
        <v>0</v>
      </c>
      <c r="H21" s="91">
        <v>0</v>
      </c>
      <c r="I21" s="91">
        <v>0</v>
      </c>
      <c r="J21" s="91">
        <f t="shared" si="0"/>
        <v>5100</v>
      </c>
      <c r="K21" s="91">
        <f t="shared" si="1"/>
        <v>0</v>
      </c>
    </row>
  </sheetData>
  <sheetProtection password="C86F" sheet="1"/>
  <mergeCells count="7">
    <mergeCell ref="K2:K3"/>
    <mergeCell ref="E2:E3"/>
    <mergeCell ref="F2:J2"/>
    <mergeCell ref="A2:A3"/>
    <mergeCell ref="B2:B3"/>
    <mergeCell ref="C2:C3"/>
    <mergeCell ref="D2:D3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K2" sqref="K2:K3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4" width="12.42578125" style="58" customWidth="1"/>
    <col min="5" max="11" width="15.7109375" style="58" customWidth="1"/>
    <col min="12" max="12" width="9.140625" style="58" customWidth="1"/>
    <col min="13" max="16384" width="9.140625" style="58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24"/>
      <c r="B2" s="125" t="s">
        <v>154</v>
      </c>
      <c r="C2" s="127" t="s">
        <v>82</v>
      </c>
      <c r="D2" s="129" t="s">
        <v>167</v>
      </c>
      <c r="E2" s="120" t="s">
        <v>83</v>
      </c>
      <c r="F2" s="122" t="s">
        <v>84</v>
      </c>
      <c r="G2" s="123"/>
      <c r="H2" s="123"/>
      <c r="I2" s="123"/>
      <c r="J2" s="123"/>
      <c r="K2" s="120" t="s">
        <v>165</v>
      </c>
    </row>
    <row r="3" spans="1:11" s="3" customFormat="1" ht="31.5" customHeight="1" x14ac:dyDescent="0.2">
      <c r="A3" s="124"/>
      <c r="B3" s="126"/>
      <c r="C3" s="128"/>
      <c r="D3" s="129"/>
      <c r="E3" s="121"/>
      <c r="F3" s="24" t="s">
        <v>86</v>
      </c>
      <c r="G3" s="61" t="s">
        <v>87</v>
      </c>
      <c r="H3" s="61" t="s">
        <v>88</v>
      </c>
      <c r="I3" s="61" t="s">
        <v>89</v>
      </c>
      <c r="J3" s="61" t="s">
        <v>90</v>
      </c>
      <c r="K3" s="121"/>
    </row>
    <row r="4" spans="1:11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5">
        <v>1</v>
      </c>
      <c r="E4" s="64">
        <v>4</v>
      </c>
      <c r="F4" s="64">
        <v>5</v>
      </c>
      <c r="G4" s="64">
        <v>6</v>
      </c>
      <c r="H4" s="64">
        <v>7</v>
      </c>
      <c r="I4" s="64">
        <v>8</v>
      </c>
      <c r="J4" s="64">
        <v>9</v>
      </c>
      <c r="K4" s="64">
        <v>10</v>
      </c>
    </row>
    <row r="5" spans="1:11" x14ac:dyDescent="0.2">
      <c r="A5" s="66"/>
      <c r="B5" s="67"/>
      <c r="C5" s="28">
        <v>2</v>
      </c>
      <c r="D5" s="67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hidden="1" customHeight="1" x14ac:dyDescent="0.2">
      <c r="A6" s="21" t="s">
        <v>1</v>
      </c>
      <c r="B6" s="21" t="s">
        <v>168</v>
      </c>
      <c r="C6" s="55"/>
      <c r="D6" s="21"/>
      <c r="E6" s="68"/>
      <c r="F6" s="68"/>
      <c r="G6" s="68"/>
      <c r="H6" s="68"/>
      <c r="I6" s="68"/>
      <c r="J6" s="55" t="s">
        <v>169</v>
      </c>
      <c r="K6" s="69" t="s">
        <v>170</v>
      </c>
    </row>
    <row r="7" spans="1:11" x14ac:dyDescent="0.2">
      <c r="A7" s="89" t="s">
        <v>1</v>
      </c>
      <c r="B7" s="90" t="s">
        <v>171</v>
      </c>
      <c r="C7" s="90" t="s">
        <v>172</v>
      </c>
      <c r="D7" s="90" t="s">
        <v>174</v>
      </c>
      <c r="E7" s="91">
        <v>21397.599999999999</v>
      </c>
      <c r="F7" s="91">
        <v>5736</v>
      </c>
      <c r="G7" s="91">
        <v>0</v>
      </c>
      <c r="H7" s="91">
        <v>0</v>
      </c>
      <c r="I7" s="91">
        <v>0</v>
      </c>
      <c r="J7" s="91">
        <f>F7+G7+H7+I7</f>
        <v>5736</v>
      </c>
      <c r="K7" s="91">
        <f>E7-J7</f>
        <v>15661.599999999999</v>
      </c>
    </row>
    <row r="8" spans="1:11" x14ac:dyDescent="0.2">
      <c r="A8" s="89" t="s">
        <v>1</v>
      </c>
      <c r="B8" s="90" t="s">
        <v>171</v>
      </c>
      <c r="C8" s="90" t="s">
        <v>172</v>
      </c>
      <c r="D8" s="90" t="s">
        <v>173</v>
      </c>
      <c r="E8" s="91">
        <v>136235.94</v>
      </c>
      <c r="F8" s="91">
        <v>134952.04</v>
      </c>
      <c r="G8" s="91">
        <v>0</v>
      </c>
      <c r="H8" s="91">
        <v>0</v>
      </c>
      <c r="I8" s="91">
        <v>0</v>
      </c>
      <c r="J8" s="91">
        <f>F8+G8+H8+I8</f>
        <v>134952.04</v>
      </c>
      <c r="K8" s="91">
        <f>E8-J8</f>
        <v>1283.8999999999942</v>
      </c>
    </row>
  </sheetData>
  <sheetProtection password="C86F" sheet="1"/>
  <mergeCells count="7">
    <mergeCell ref="K2:K3"/>
    <mergeCell ref="E2:E3"/>
    <mergeCell ref="F2:J2"/>
    <mergeCell ref="A2:A3"/>
    <mergeCell ref="B2:B3"/>
    <mergeCell ref="C2:C3"/>
    <mergeCell ref="D2:D3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A2" workbookViewId="0">
      <selection activeCell="K2" sqref="K2:K3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4" width="12.42578125" style="58" customWidth="1"/>
    <col min="5" max="11" width="15.7109375" style="58" customWidth="1"/>
    <col min="12" max="12" width="9.140625" style="58" customWidth="1"/>
    <col min="13" max="16384" width="9.140625" style="58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24"/>
      <c r="B2" s="125" t="s">
        <v>154</v>
      </c>
      <c r="C2" s="127" t="s">
        <v>82</v>
      </c>
      <c r="D2" s="129" t="s">
        <v>167</v>
      </c>
      <c r="E2" s="120" t="s">
        <v>83</v>
      </c>
      <c r="F2" s="122" t="s">
        <v>84</v>
      </c>
      <c r="G2" s="123"/>
      <c r="H2" s="123"/>
      <c r="I2" s="123"/>
      <c r="J2" s="123"/>
      <c r="K2" s="120" t="s">
        <v>165</v>
      </c>
    </row>
    <row r="3" spans="1:11" s="3" customFormat="1" ht="31.5" customHeight="1" x14ac:dyDescent="0.2">
      <c r="A3" s="124"/>
      <c r="B3" s="126"/>
      <c r="C3" s="128"/>
      <c r="D3" s="129"/>
      <c r="E3" s="121"/>
      <c r="F3" s="24" t="s">
        <v>86</v>
      </c>
      <c r="G3" s="61" t="s">
        <v>87</v>
      </c>
      <c r="H3" s="61" t="s">
        <v>88</v>
      </c>
      <c r="I3" s="61" t="s">
        <v>89</v>
      </c>
      <c r="J3" s="61" t="s">
        <v>90</v>
      </c>
      <c r="K3" s="121"/>
    </row>
    <row r="4" spans="1:11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5">
        <v>1</v>
      </c>
      <c r="E4" s="64">
        <v>4</v>
      </c>
      <c r="F4" s="64">
        <v>5</v>
      </c>
      <c r="G4" s="64">
        <v>6</v>
      </c>
      <c r="H4" s="64">
        <v>7</v>
      </c>
      <c r="I4" s="64">
        <v>8</v>
      </c>
      <c r="J4" s="64">
        <v>9</v>
      </c>
      <c r="K4" s="64">
        <v>10</v>
      </c>
    </row>
    <row r="5" spans="1:11" x14ac:dyDescent="0.2">
      <c r="A5" s="66"/>
      <c r="B5" s="67"/>
      <c r="C5" s="28">
        <v>2</v>
      </c>
      <c r="D5" s="67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hidden="1" customHeight="1" x14ac:dyDescent="0.2">
      <c r="A6" s="21" t="s">
        <v>1</v>
      </c>
      <c r="B6" s="21" t="s">
        <v>168</v>
      </c>
      <c r="C6" s="55"/>
      <c r="D6" s="21"/>
      <c r="E6" s="68"/>
      <c r="F6" s="68"/>
      <c r="G6" s="68"/>
      <c r="H6" s="68"/>
      <c r="I6" s="68"/>
      <c r="J6" s="55" t="s">
        <v>169</v>
      </c>
      <c r="K6" s="69" t="s">
        <v>170</v>
      </c>
    </row>
    <row r="7" spans="1:11" x14ac:dyDescent="0.2">
      <c r="A7" s="89" t="s">
        <v>1</v>
      </c>
      <c r="B7" s="90" t="s">
        <v>1</v>
      </c>
      <c r="C7" s="90" t="s">
        <v>1</v>
      </c>
      <c r="D7" s="90" t="s">
        <v>1</v>
      </c>
      <c r="E7" s="91"/>
      <c r="F7" s="91"/>
      <c r="G7" s="91"/>
      <c r="H7" s="91"/>
      <c r="I7" s="91"/>
      <c r="J7" s="91">
        <f>F7+G7+H7+I7</f>
        <v>0</v>
      </c>
      <c r="K7" s="91">
        <f>E7-J7</f>
        <v>0</v>
      </c>
    </row>
  </sheetData>
  <sheetProtection password="C86F" sheet="1"/>
  <mergeCells count="7">
    <mergeCell ref="K2:K3"/>
    <mergeCell ref="E2:E3"/>
    <mergeCell ref="F2:J2"/>
    <mergeCell ref="A2:A3"/>
    <mergeCell ref="B2:B3"/>
    <mergeCell ref="C2:C3"/>
    <mergeCell ref="D2:D3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A2" workbookViewId="0">
      <selection activeCell="K2" sqref="K2:K3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4" width="12.42578125" style="58" customWidth="1"/>
    <col min="5" max="11" width="15.7109375" style="58" customWidth="1"/>
    <col min="12" max="12" width="9.140625" style="58" customWidth="1"/>
    <col min="13" max="16384" width="9.140625" style="58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24"/>
      <c r="B2" s="125" t="s">
        <v>154</v>
      </c>
      <c r="C2" s="127" t="s">
        <v>82</v>
      </c>
      <c r="D2" s="129" t="s">
        <v>167</v>
      </c>
      <c r="E2" s="120" t="s">
        <v>83</v>
      </c>
      <c r="F2" s="122" t="s">
        <v>84</v>
      </c>
      <c r="G2" s="123"/>
      <c r="H2" s="123"/>
      <c r="I2" s="123"/>
      <c r="J2" s="123"/>
      <c r="K2" s="120" t="s">
        <v>165</v>
      </c>
    </row>
    <row r="3" spans="1:11" s="3" customFormat="1" ht="31.5" customHeight="1" x14ac:dyDescent="0.2">
      <c r="A3" s="124"/>
      <c r="B3" s="126"/>
      <c r="C3" s="128"/>
      <c r="D3" s="129"/>
      <c r="E3" s="121"/>
      <c r="F3" s="24" t="s">
        <v>86</v>
      </c>
      <c r="G3" s="61" t="s">
        <v>87</v>
      </c>
      <c r="H3" s="61" t="s">
        <v>88</v>
      </c>
      <c r="I3" s="61" t="s">
        <v>89</v>
      </c>
      <c r="J3" s="61" t="s">
        <v>90</v>
      </c>
      <c r="K3" s="121"/>
    </row>
    <row r="4" spans="1:11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5">
        <v>1</v>
      </c>
      <c r="E4" s="64">
        <v>4</v>
      </c>
      <c r="F4" s="64">
        <v>5</v>
      </c>
      <c r="G4" s="64">
        <v>6</v>
      </c>
      <c r="H4" s="64">
        <v>7</v>
      </c>
      <c r="I4" s="64">
        <v>8</v>
      </c>
      <c r="J4" s="64">
        <v>9</v>
      </c>
      <c r="K4" s="64">
        <v>10</v>
      </c>
    </row>
    <row r="5" spans="1:11" x14ac:dyDescent="0.2">
      <c r="A5" s="66"/>
      <c r="B5" s="67"/>
      <c r="C5" s="28">
        <v>2</v>
      </c>
      <c r="D5" s="67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hidden="1" customHeight="1" x14ac:dyDescent="0.2">
      <c r="A6" s="21" t="s">
        <v>1</v>
      </c>
      <c r="B6" s="21" t="s">
        <v>168</v>
      </c>
      <c r="C6" s="55"/>
      <c r="D6" s="21"/>
      <c r="E6" s="68"/>
      <c r="F6" s="68"/>
      <c r="G6" s="68"/>
      <c r="H6" s="68"/>
      <c r="I6" s="68"/>
      <c r="J6" s="55" t="s">
        <v>169</v>
      </c>
      <c r="K6" s="69" t="s">
        <v>170</v>
      </c>
    </row>
    <row r="7" spans="1:11" x14ac:dyDescent="0.2">
      <c r="A7" s="89" t="s">
        <v>1</v>
      </c>
      <c r="B7" s="90" t="s">
        <v>1</v>
      </c>
      <c r="C7" s="90" t="s">
        <v>1</v>
      </c>
      <c r="D7" s="90" t="s">
        <v>1</v>
      </c>
      <c r="E7" s="91"/>
      <c r="F7" s="91"/>
      <c r="G7" s="91"/>
      <c r="H7" s="91"/>
      <c r="I7" s="91"/>
      <c r="J7" s="91">
        <f>F7+G7+H7+I7</f>
        <v>0</v>
      </c>
      <c r="K7" s="91">
        <f>E7-J7</f>
        <v>0</v>
      </c>
    </row>
  </sheetData>
  <sheetProtection password="C86F" sheet="1"/>
  <mergeCells count="7">
    <mergeCell ref="K2:K3"/>
    <mergeCell ref="E2:E3"/>
    <mergeCell ref="F2:J2"/>
    <mergeCell ref="A2:A3"/>
    <mergeCell ref="B2:B3"/>
    <mergeCell ref="C2:C3"/>
    <mergeCell ref="D2:D3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15" customHeight="1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1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J2:J3"/>
    <mergeCell ref="E2:I2"/>
    <mergeCell ref="A2:A3"/>
    <mergeCell ref="C2:C3"/>
    <mergeCell ref="D2:D3"/>
    <mergeCell ref="B2:B3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15" customHeight="1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1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J2:J3"/>
    <mergeCell ref="E2:I2"/>
    <mergeCell ref="A2:A3"/>
    <mergeCell ref="C2:C3"/>
    <mergeCell ref="D2:D3"/>
    <mergeCell ref="B2:B3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15" customHeight="1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1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J2:J3"/>
    <mergeCell ref="E2:I2"/>
    <mergeCell ref="A2:A3"/>
    <mergeCell ref="C2:C3"/>
    <mergeCell ref="D2:D3"/>
    <mergeCell ref="B2:B3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15" customHeight="1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1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J2:J3"/>
    <mergeCell ref="E2:I2"/>
    <mergeCell ref="A2:A3"/>
    <mergeCell ref="C2:C3"/>
    <mergeCell ref="D2:D3"/>
    <mergeCell ref="B2:B3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10"/>
  <sheetViews>
    <sheetView workbookViewId="0">
      <selection activeCell="Z12" sqref="Z12"/>
    </sheetView>
  </sheetViews>
  <sheetFormatPr defaultRowHeight="15" x14ac:dyDescent="0.25"/>
  <sheetData>
    <row r="1" spans="1:2" x14ac:dyDescent="0.25">
      <c r="A1" s="18" t="s">
        <v>17</v>
      </c>
      <c r="B1" s="18" t="s">
        <v>18</v>
      </c>
    </row>
    <row r="2" spans="1:2" x14ac:dyDescent="0.25">
      <c r="A2" s="18" t="s">
        <v>19</v>
      </c>
      <c r="B2" s="18" t="s">
        <v>20</v>
      </c>
    </row>
    <row r="3" spans="1:2" x14ac:dyDescent="0.25">
      <c r="A3" s="18" t="s">
        <v>21</v>
      </c>
      <c r="B3" s="18" t="s">
        <v>20</v>
      </c>
    </row>
    <row r="4" spans="1:2" x14ac:dyDescent="0.25">
      <c r="A4" s="18" t="s">
        <v>22</v>
      </c>
      <c r="B4" s="18" t="s">
        <v>23</v>
      </c>
    </row>
    <row r="5" spans="1:2" x14ac:dyDescent="0.25">
      <c r="A5" s="18" t="s">
        <v>24</v>
      </c>
      <c r="B5" s="18" t="s">
        <v>25</v>
      </c>
    </row>
    <row r="6" spans="1:2" x14ac:dyDescent="0.25">
      <c r="A6" s="18" t="s">
        <v>26</v>
      </c>
      <c r="B6" s="18" t="s">
        <v>27</v>
      </c>
    </row>
    <row r="7" spans="1:2" x14ac:dyDescent="0.25">
      <c r="A7" s="18" t="s">
        <v>28</v>
      </c>
      <c r="B7" s="18" t="s">
        <v>29</v>
      </c>
    </row>
    <row r="8" spans="1:2" x14ac:dyDescent="0.25">
      <c r="A8" s="18" t="s">
        <v>30</v>
      </c>
      <c r="B8" s="18" t="s">
        <v>31</v>
      </c>
    </row>
    <row r="9" spans="1:2" x14ac:dyDescent="0.25">
      <c r="A9" s="18" t="s">
        <v>32</v>
      </c>
      <c r="B9" s="18" t="s">
        <v>33</v>
      </c>
    </row>
    <row r="10" spans="1:2" x14ac:dyDescent="0.25">
      <c r="A10" s="18" t="s">
        <v>34</v>
      </c>
      <c r="B10" s="18" t="s">
        <v>35</v>
      </c>
    </row>
  </sheetData>
  <sheetProtection password="C86F" sheet="1" objects="1" scenarios="1" selectLockedCell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9.14062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15" customHeight="1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1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J2:J3"/>
    <mergeCell ref="E2:I2"/>
    <mergeCell ref="A2:A3"/>
    <mergeCell ref="C2:C3"/>
    <mergeCell ref="D2:D3"/>
    <mergeCell ref="B2:B3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8.710937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4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D2:D3"/>
    <mergeCell ref="E2:I2"/>
    <mergeCell ref="J2:J3"/>
    <mergeCell ref="A2:A3"/>
    <mergeCell ref="B2:B3"/>
    <mergeCell ref="C2:C3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8.710937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4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D2:D3"/>
    <mergeCell ref="E2:I2"/>
    <mergeCell ref="J2:J3"/>
    <mergeCell ref="A2:A3"/>
    <mergeCell ref="B2:B3"/>
    <mergeCell ref="C2:C3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8.710937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4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D2:D3"/>
    <mergeCell ref="E2:I2"/>
    <mergeCell ref="J2:J3"/>
    <mergeCell ref="A2:A3"/>
    <mergeCell ref="B2:B3"/>
    <mergeCell ref="C2:C3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8.710937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4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D2:D3"/>
    <mergeCell ref="E2:I2"/>
    <mergeCell ref="J2:J3"/>
    <mergeCell ref="A2:A3"/>
    <mergeCell ref="B2:B3"/>
    <mergeCell ref="C2:C3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J7" sqref="J7"/>
    </sheetView>
  </sheetViews>
  <sheetFormatPr defaultRowHeight="12.75" x14ac:dyDescent="0.2"/>
  <cols>
    <col min="1" max="1" width="8.7109375" style="58" customWidth="1"/>
    <col min="2" max="2" width="25.7109375" style="58" customWidth="1"/>
    <col min="3" max="3" width="10.7109375" style="58" customWidth="1"/>
    <col min="4" max="10" width="15.7109375" style="58" customWidth="1"/>
    <col min="11" max="11" width="9.140625" style="58" customWidth="1"/>
    <col min="12" max="16384" width="9.140625" style="58"/>
  </cols>
  <sheetData>
    <row r="1" spans="1:10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124"/>
      <c r="B2" s="125" t="s">
        <v>154</v>
      </c>
      <c r="C2" s="127" t="s">
        <v>82</v>
      </c>
      <c r="D2" s="120" t="s">
        <v>195</v>
      </c>
      <c r="E2" s="122" t="s">
        <v>84</v>
      </c>
      <c r="F2" s="123"/>
      <c r="G2" s="123"/>
      <c r="H2" s="123"/>
      <c r="I2" s="123"/>
      <c r="J2" s="120" t="s">
        <v>85</v>
      </c>
    </row>
    <row r="3" spans="1:10" s="3" customFormat="1" ht="34.5" customHeight="1" x14ac:dyDescent="0.2">
      <c r="A3" s="124"/>
      <c r="B3" s="126"/>
      <c r="C3" s="128"/>
      <c r="D3" s="121"/>
      <c r="E3" s="24" t="s">
        <v>86</v>
      </c>
      <c r="F3" s="61" t="s">
        <v>87</v>
      </c>
      <c r="G3" s="61" t="s">
        <v>88</v>
      </c>
      <c r="H3" s="61" t="s">
        <v>89</v>
      </c>
      <c r="I3" s="61" t="s">
        <v>90</v>
      </c>
      <c r="J3" s="121"/>
    </row>
    <row r="4" spans="1:10" s="3" customFormat="1" ht="15" hidden="1" customHeight="1" x14ac:dyDescent="0.2">
      <c r="A4" s="62" t="s">
        <v>91</v>
      </c>
      <c r="B4" s="63" t="s">
        <v>22</v>
      </c>
      <c r="C4" s="64" t="s">
        <v>167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</row>
    <row r="5" spans="1:10" x14ac:dyDescent="0.2">
      <c r="A5" s="66"/>
      <c r="B5" s="67"/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</row>
    <row r="6" spans="1:10" s="3" customFormat="1" ht="15" hidden="1" customHeight="1" x14ac:dyDescent="0.2">
      <c r="A6" s="21" t="s">
        <v>1</v>
      </c>
      <c r="B6" s="21" t="s">
        <v>168</v>
      </c>
      <c r="C6" s="55"/>
      <c r="D6" s="68"/>
      <c r="E6" s="68"/>
      <c r="F6" s="68"/>
      <c r="G6" s="68"/>
      <c r="H6" s="68"/>
      <c r="I6" s="55" t="s">
        <v>169</v>
      </c>
      <c r="J6" s="69" t="s">
        <v>170</v>
      </c>
    </row>
    <row r="7" spans="1:10" x14ac:dyDescent="0.2">
      <c r="A7" s="89" t="s">
        <v>1</v>
      </c>
      <c r="B7" s="90" t="s">
        <v>1</v>
      </c>
      <c r="C7" s="92" t="s">
        <v>1</v>
      </c>
      <c r="D7" s="93"/>
      <c r="E7" s="93"/>
      <c r="F7" s="93"/>
      <c r="G7" s="93"/>
      <c r="H7" s="93"/>
      <c r="I7" s="93">
        <f>E7+F7+G7+H7</f>
        <v>0</v>
      </c>
      <c r="J7" s="93">
        <f>D7-I7</f>
        <v>0</v>
      </c>
    </row>
  </sheetData>
  <sheetProtection password="C86F" sheet="1"/>
  <mergeCells count="6">
    <mergeCell ref="D2:D3"/>
    <mergeCell ref="E2:I2"/>
    <mergeCell ref="J2:J3"/>
    <mergeCell ref="A2:A3"/>
    <mergeCell ref="B2:B3"/>
    <mergeCell ref="C2:C3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2" workbookViewId="0">
      <selection activeCell="F12" sqref="F12"/>
    </sheetView>
  </sheetViews>
  <sheetFormatPr defaultRowHeight="15" x14ac:dyDescent="0.25"/>
  <cols>
    <col min="5" max="5" width="24.7109375" style="3" customWidth="1"/>
    <col min="6" max="6" width="74.5703125" style="3" customWidth="1"/>
  </cols>
  <sheetData>
    <row r="1" spans="1:10" s="3" customFormat="1" ht="15" hidden="1" customHeight="1" x14ac:dyDescent="0.2">
      <c r="A1" s="70" t="s">
        <v>1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0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</row>
    <row r="4" spans="1:10" x14ac:dyDescent="0.25">
      <c r="A4" s="136" t="s">
        <v>196</v>
      </c>
      <c r="B4" s="137"/>
      <c r="C4" s="137"/>
      <c r="D4" s="137"/>
      <c r="E4" s="137"/>
      <c r="F4" s="137"/>
      <c r="G4" s="137"/>
      <c r="H4" s="2"/>
      <c r="I4" s="2"/>
      <c r="J4" s="2"/>
    </row>
    <row r="5" spans="1:10" x14ac:dyDescent="0.25">
      <c r="A5" s="74"/>
      <c r="B5" s="10"/>
      <c r="C5" s="10"/>
      <c r="D5" s="10"/>
      <c r="E5" s="10"/>
      <c r="F5" s="10"/>
      <c r="G5" s="10"/>
      <c r="H5" s="2"/>
      <c r="I5" s="2"/>
      <c r="J5" s="2"/>
    </row>
    <row r="6" spans="1:10" x14ac:dyDescent="0.25">
      <c r="A6" s="4"/>
      <c r="B6" s="95"/>
      <c r="C6" s="95"/>
      <c r="D6" s="95"/>
      <c r="E6" s="95"/>
      <c r="F6" s="95"/>
      <c r="G6" s="95"/>
      <c r="H6" s="5"/>
      <c r="I6" s="2"/>
      <c r="J6" s="2"/>
    </row>
    <row r="7" spans="1:10" x14ac:dyDescent="0.25">
      <c r="A7" s="140" t="s">
        <v>197</v>
      </c>
      <c r="B7" s="140"/>
      <c r="C7" s="140"/>
      <c r="D7" s="140"/>
      <c r="E7" s="75"/>
      <c r="F7" s="76" t="s">
        <v>198</v>
      </c>
      <c r="G7" s="10"/>
      <c r="H7" s="5"/>
      <c r="I7" s="2"/>
      <c r="J7" s="2"/>
    </row>
    <row r="8" spans="1:10" s="3" customFormat="1" ht="98.25" customHeight="1" x14ac:dyDescent="0.2">
      <c r="A8" s="138" t="s">
        <v>199</v>
      </c>
      <c r="B8" s="138"/>
      <c r="C8" s="138"/>
      <c r="D8" s="138"/>
      <c r="E8" s="78" t="s">
        <v>200</v>
      </c>
      <c r="F8" s="77" t="s">
        <v>201</v>
      </c>
      <c r="G8" s="79"/>
      <c r="H8" s="79"/>
      <c r="I8" s="2"/>
      <c r="J8" s="2"/>
    </row>
    <row r="9" spans="1:10" s="3" customFormat="1" ht="17.25" customHeight="1" x14ac:dyDescent="0.2">
      <c r="A9" s="130" t="s">
        <v>202</v>
      </c>
      <c r="B9" s="131"/>
      <c r="C9" s="131"/>
      <c r="D9" s="132"/>
      <c r="E9" s="80" t="s">
        <v>203</v>
      </c>
      <c r="F9" s="81" t="s">
        <v>204</v>
      </c>
      <c r="G9" s="79"/>
      <c r="H9" s="79"/>
      <c r="I9" s="2"/>
      <c r="J9" s="2"/>
    </row>
    <row r="10" spans="1:10" s="3" customFormat="1" ht="16.5" customHeight="1" x14ac:dyDescent="0.2">
      <c r="A10" s="133"/>
      <c r="B10" s="134"/>
      <c r="C10" s="134"/>
      <c r="D10" s="135"/>
      <c r="E10" s="82" t="s">
        <v>205</v>
      </c>
      <c r="F10" s="83" t="s">
        <v>206</v>
      </c>
      <c r="G10" s="79"/>
      <c r="H10" s="79"/>
      <c r="I10" s="2"/>
      <c r="J10" s="2"/>
    </row>
    <row r="11" spans="1:10" x14ac:dyDescent="0.25">
      <c r="A11" s="130" t="s">
        <v>207</v>
      </c>
      <c r="B11" s="131"/>
      <c r="C11" s="131"/>
      <c r="D11" s="132"/>
      <c r="E11" s="82" t="s">
        <v>203</v>
      </c>
      <c r="F11" s="83" t="s">
        <v>208</v>
      </c>
      <c r="G11" s="79"/>
      <c r="H11" s="79"/>
      <c r="I11" s="2"/>
      <c r="J11" s="2"/>
    </row>
    <row r="12" spans="1:10" s="3" customFormat="1" ht="178.5" customHeight="1" x14ac:dyDescent="0.2">
      <c r="A12" s="133"/>
      <c r="B12" s="134"/>
      <c r="C12" s="134"/>
      <c r="D12" s="135"/>
      <c r="E12" s="82" t="s">
        <v>205</v>
      </c>
      <c r="F12" s="77" t="s">
        <v>209</v>
      </c>
      <c r="G12" s="79"/>
      <c r="H12" s="79"/>
      <c r="I12" s="2"/>
      <c r="J12" s="2"/>
    </row>
    <row r="13" spans="1:10" s="3" customFormat="1" ht="39" customHeight="1" x14ac:dyDescent="0.2">
      <c r="A13" s="139" t="s">
        <v>210</v>
      </c>
      <c r="B13" s="139"/>
      <c r="C13" s="139"/>
      <c r="D13" s="139"/>
      <c r="E13" s="82" t="s">
        <v>211</v>
      </c>
      <c r="F13" s="81" t="s">
        <v>212</v>
      </c>
      <c r="G13" s="79"/>
      <c r="H13" s="79"/>
      <c r="I13" s="2"/>
      <c r="J13" s="2"/>
    </row>
    <row r="14" spans="1:10" s="3" customFormat="1" ht="30" customHeight="1" x14ac:dyDescent="0.2">
      <c r="A14" s="139" t="s">
        <v>213</v>
      </c>
      <c r="B14" s="139"/>
      <c r="C14" s="139"/>
      <c r="D14" s="139"/>
      <c r="E14" s="80" t="s">
        <v>214</v>
      </c>
      <c r="F14" s="81" t="s">
        <v>215</v>
      </c>
      <c r="G14" s="84"/>
      <c r="H14" s="84"/>
      <c r="I14" s="2"/>
      <c r="J14" s="2"/>
    </row>
    <row r="15" spans="1:10" s="3" customFormat="1" ht="15.75" customHeight="1" x14ac:dyDescent="0.2">
      <c r="A15" s="139" t="s">
        <v>216</v>
      </c>
      <c r="B15" s="139"/>
      <c r="C15" s="139"/>
      <c r="D15" s="139"/>
      <c r="E15" s="80" t="s">
        <v>217</v>
      </c>
      <c r="F15" s="76"/>
      <c r="G15" s="10"/>
      <c r="H15" s="10"/>
      <c r="I15" s="2"/>
      <c r="J15" s="2"/>
    </row>
    <row r="16" spans="1:10" s="2" customFormat="1" ht="15" customHeight="1" x14ac:dyDescent="0.15"/>
  </sheetData>
  <sheetProtection password="C86F" sheet="1"/>
  <mergeCells count="9">
    <mergeCell ref="A11:D12"/>
    <mergeCell ref="A4:G4"/>
    <mergeCell ref="A8:D8"/>
    <mergeCell ref="B6:G6"/>
    <mergeCell ref="A15:D15"/>
    <mergeCell ref="A14:D14"/>
    <mergeCell ref="A13:D13"/>
    <mergeCell ref="A7:D7"/>
    <mergeCell ref="A9:D10"/>
  </mergeCell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5" x14ac:dyDescent="0.25"/>
  <cols>
    <col min="1" max="1" width="50" customWidth="1"/>
  </cols>
  <sheetData>
    <row r="1" spans="1:2" x14ac:dyDescent="0.25">
      <c r="A1" s="18" t="s">
        <v>218</v>
      </c>
      <c r="B1" s="18" t="s">
        <v>188</v>
      </c>
    </row>
    <row r="2" spans="1:2" x14ac:dyDescent="0.25">
      <c r="A2" s="18" t="s">
        <v>219</v>
      </c>
      <c r="B2" s="18" t="s">
        <v>181</v>
      </c>
    </row>
    <row r="3" spans="1:2" x14ac:dyDescent="0.25">
      <c r="A3" s="18" t="s">
        <v>220</v>
      </c>
      <c r="B3" s="18" t="s">
        <v>221</v>
      </c>
    </row>
    <row r="4" spans="1:2" x14ac:dyDescent="0.25">
      <c r="A4" s="18" t="s">
        <v>222</v>
      </c>
      <c r="B4" s="18" t="s">
        <v>176</v>
      </c>
    </row>
    <row r="5" spans="1:2" x14ac:dyDescent="0.25">
      <c r="A5" s="18" t="s">
        <v>223</v>
      </c>
      <c r="B5" s="18" t="s">
        <v>224</v>
      </c>
    </row>
    <row r="6" spans="1:2" x14ac:dyDescent="0.25">
      <c r="A6" s="18" t="s">
        <v>225</v>
      </c>
      <c r="B6" s="18" t="s">
        <v>226</v>
      </c>
    </row>
    <row r="7" spans="1:2" x14ac:dyDescent="0.25">
      <c r="A7" s="18" t="s">
        <v>227</v>
      </c>
      <c r="B7" s="18" t="s">
        <v>228</v>
      </c>
    </row>
    <row r="8" spans="1:2" x14ac:dyDescent="0.25">
      <c r="A8" s="18" t="s">
        <v>229</v>
      </c>
      <c r="B8" s="18" t="s">
        <v>230</v>
      </c>
    </row>
    <row r="9" spans="1:2" x14ac:dyDescent="0.25">
      <c r="A9" s="18" t="s">
        <v>179</v>
      </c>
      <c r="B9" s="18" t="s">
        <v>231</v>
      </c>
    </row>
    <row r="10" spans="1:2" x14ac:dyDescent="0.25">
      <c r="A10" s="18" t="s">
        <v>180</v>
      </c>
      <c r="B10" s="18" t="s">
        <v>232</v>
      </c>
    </row>
    <row r="11" spans="1:2" x14ac:dyDescent="0.25">
      <c r="A11" s="18" t="s">
        <v>233</v>
      </c>
      <c r="B11" s="18" t="s">
        <v>234</v>
      </c>
    </row>
    <row r="12" spans="1:2" x14ac:dyDescent="0.25">
      <c r="A12" s="18" t="s">
        <v>191</v>
      </c>
      <c r="B12" s="18" t="s">
        <v>235</v>
      </c>
    </row>
    <row r="13" spans="1:2" x14ac:dyDescent="0.25">
      <c r="A13" s="18" t="s">
        <v>236</v>
      </c>
      <c r="B13" s="18" t="s">
        <v>237</v>
      </c>
    </row>
    <row r="14" spans="1:2" x14ac:dyDescent="0.25">
      <c r="A14" s="18" t="s">
        <v>238</v>
      </c>
      <c r="B14" s="18" t="s">
        <v>239</v>
      </c>
    </row>
    <row r="15" spans="1:2" x14ac:dyDescent="0.25">
      <c r="A15" s="18" t="s">
        <v>240</v>
      </c>
      <c r="B15" s="18" t="s">
        <v>171</v>
      </c>
    </row>
    <row r="16" spans="1:2" x14ac:dyDescent="0.25">
      <c r="A16" s="18" t="s">
        <v>241</v>
      </c>
      <c r="B16" s="18" t="s">
        <v>242</v>
      </c>
    </row>
    <row r="17" spans="1:2" x14ac:dyDescent="0.25">
      <c r="A17" s="18" t="s">
        <v>243</v>
      </c>
      <c r="B17" s="18" t="s">
        <v>244</v>
      </c>
    </row>
    <row r="18" spans="1:2" x14ac:dyDescent="0.25">
      <c r="A18" s="18" t="s">
        <v>245</v>
      </c>
      <c r="B18" s="18" t="s">
        <v>246</v>
      </c>
    </row>
    <row r="19" spans="1:2" x14ac:dyDescent="0.25">
      <c r="A19" s="18" t="s">
        <v>247</v>
      </c>
      <c r="B19" s="18" t="s">
        <v>248</v>
      </c>
    </row>
    <row r="20" spans="1:2" x14ac:dyDescent="0.25">
      <c r="A20" s="18" t="s">
        <v>249</v>
      </c>
      <c r="B20" s="18" t="s">
        <v>250</v>
      </c>
    </row>
    <row r="21" spans="1:2" x14ac:dyDescent="0.25">
      <c r="A21" s="18" t="s">
        <v>251</v>
      </c>
      <c r="B21" s="18" t="s">
        <v>252</v>
      </c>
    </row>
    <row r="22" spans="1:2" x14ac:dyDescent="0.25">
      <c r="A22" s="18" t="s">
        <v>253</v>
      </c>
      <c r="B22" s="18" t="s">
        <v>254</v>
      </c>
    </row>
    <row r="23" spans="1:2" x14ac:dyDescent="0.25">
      <c r="A23" s="18" t="s">
        <v>255</v>
      </c>
      <c r="B23" s="18" t="s">
        <v>256</v>
      </c>
    </row>
    <row r="24" spans="1:2" x14ac:dyDescent="0.25">
      <c r="A24" s="18" t="s">
        <v>257</v>
      </c>
      <c r="B24" s="18" t="s">
        <v>258</v>
      </c>
    </row>
    <row r="25" spans="1:2" x14ac:dyDescent="0.25">
      <c r="A25" s="18" t="s">
        <v>259</v>
      </c>
      <c r="B25" s="18" t="s">
        <v>260</v>
      </c>
    </row>
    <row r="26" spans="1:2" x14ac:dyDescent="0.25">
      <c r="A26" s="18" t="s">
        <v>261</v>
      </c>
      <c r="B26" s="18" t="s">
        <v>262</v>
      </c>
    </row>
    <row r="27" spans="1:2" x14ac:dyDescent="0.25">
      <c r="A27" s="18" t="s">
        <v>263</v>
      </c>
      <c r="B27" s="18" t="s">
        <v>264</v>
      </c>
    </row>
    <row r="28" spans="1:2" x14ac:dyDescent="0.25">
      <c r="A28" s="18" t="s">
        <v>265</v>
      </c>
      <c r="B28" s="18" t="s">
        <v>266</v>
      </c>
    </row>
    <row r="29" spans="1:2" x14ac:dyDescent="0.25">
      <c r="A29" s="18" t="s">
        <v>267</v>
      </c>
      <c r="B29" s="18" t="s">
        <v>268</v>
      </c>
    </row>
    <row r="30" spans="1:2" x14ac:dyDescent="0.25">
      <c r="A30" s="18" t="s">
        <v>269</v>
      </c>
      <c r="B30" s="18" t="s">
        <v>185</v>
      </c>
    </row>
    <row r="31" spans="1:2" x14ac:dyDescent="0.25">
      <c r="A31" s="18" t="s">
        <v>270</v>
      </c>
      <c r="B31" s="18" t="s">
        <v>271</v>
      </c>
    </row>
    <row r="32" spans="1:2" x14ac:dyDescent="0.25">
      <c r="A32" s="18" t="s">
        <v>272</v>
      </c>
      <c r="B32" s="18" t="s">
        <v>273</v>
      </c>
    </row>
    <row r="33" spans="1:2" x14ac:dyDescent="0.25">
      <c r="A33" s="18" t="s">
        <v>274</v>
      </c>
      <c r="B33" s="18" t="s">
        <v>275</v>
      </c>
    </row>
    <row r="34" spans="1:2" x14ac:dyDescent="0.25">
      <c r="A34" s="18" t="s">
        <v>276</v>
      </c>
      <c r="B34" s="18" t="s">
        <v>277</v>
      </c>
    </row>
  </sheetData>
  <sheetProtection password="C86F" sheet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2"/>
  <sheetViews>
    <sheetView workbookViewId="0"/>
  </sheetViews>
  <sheetFormatPr defaultRowHeight="15" x14ac:dyDescent="0.25"/>
  <cols>
    <col min="1" max="1" width="50" customWidth="1"/>
  </cols>
  <sheetData>
    <row r="1" spans="1:2" x14ac:dyDescent="0.25">
      <c r="A1" s="18" t="s">
        <v>218</v>
      </c>
      <c r="B1" s="18" t="s">
        <v>278</v>
      </c>
    </row>
    <row r="2" spans="1:2" x14ac:dyDescent="0.25">
      <c r="A2" s="18" t="s">
        <v>219</v>
      </c>
      <c r="B2" s="18" t="s">
        <v>279</v>
      </c>
    </row>
    <row r="3" spans="1:2" x14ac:dyDescent="0.25">
      <c r="A3" s="18" t="s">
        <v>220</v>
      </c>
      <c r="B3" s="18" t="s">
        <v>280</v>
      </c>
    </row>
    <row r="4" spans="1:2" x14ac:dyDescent="0.25">
      <c r="A4" s="18" t="s">
        <v>281</v>
      </c>
      <c r="B4" s="18" t="s">
        <v>282</v>
      </c>
    </row>
    <row r="5" spans="1:2" x14ac:dyDescent="0.25">
      <c r="A5" s="18" t="s">
        <v>283</v>
      </c>
      <c r="B5" s="18" t="s">
        <v>284</v>
      </c>
    </row>
    <row r="6" spans="1:2" x14ac:dyDescent="0.25">
      <c r="A6" s="18" t="s">
        <v>285</v>
      </c>
      <c r="B6" s="18" t="s">
        <v>286</v>
      </c>
    </row>
    <row r="7" spans="1:2" x14ac:dyDescent="0.25">
      <c r="A7" s="18" t="s">
        <v>287</v>
      </c>
      <c r="B7" s="18" t="s">
        <v>288</v>
      </c>
    </row>
    <row r="8" spans="1:2" x14ac:dyDescent="0.25">
      <c r="A8" s="18" t="s">
        <v>289</v>
      </c>
      <c r="B8" s="18" t="s">
        <v>290</v>
      </c>
    </row>
    <row r="9" spans="1:2" x14ac:dyDescent="0.25">
      <c r="A9" s="18" t="s">
        <v>291</v>
      </c>
      <c r="B9" s="18" t="s">
        <v>292</v>
      </c>
    </row>
    <row r="10" spans="1:2" x14ac:dyDescent="0.25">
      <c r="A10" s="18" t="s">
        <v>293</v>
      </c>
      <c r="B10" s="18" t="s">
        <v>294</v>
      </c>
    </row>
    <row r="11" spans="1:2" x14ac:dyDescent="0.25">
      <c r="A11" s="18" t="s">
        <v>295</v>
      </c>
      <c r="B11" s="18" t="s">
        <v>296</v>
      </c>
    </row>
    <row r="12" spans="1:2" x14ac:dyDescent="0.25">
      <c r="A12" s="18" t="s">
        <v>297</v>
      </c>
      <c r="B12" s="18" t="s">
        <v>298</v>
      </c>
    </row>
    <row r="13" spans="1:2" x14ac:dyDescent="0.25">
      <c r="A13" s="18" t="s">
        <v>299</v>
      </c>
      <c r="B13" s="18" t="s">
        <v>300</v>
      </c>
    </row>
    <row r="14" spans="1:2" x14ac:dyDescent="0.25">
      <c r="A14" s="18" t="s">
        <v>301</v>
      </c>
      <c r="B14" s="18" t="s">
        <v>302</v>
      </c>
    </row>
    <row r="15" spans="1:2" x14ac:dyDescent="0.25">
      <c r="A15" s="18" t="s">
        <v>303</v>
      </c>
      <c r="B15" s="18" t="s">
        <v>304</v>
      </c>
    </row>
    <row r="16" spans="1:2" x14ac:dyDescent="0.25">
      <c r="A16" s="18" t="s">
        <v>305</v>
      </c>
      <c r="B16" s="18" t="s">
        <v>306</v>
      </c>
    </row>
    <row r="17" spans="1:2" x14ac:dyDescent="0.25">
      <c r="A17" s="18" t="s">
        <v>223</v>
      </c>
      <c r="B17" s="18" t="s">
        <v>307</v>
      </c>
    </row>
    <row r="18" spans="1:2" x14ac:dyDescent="0.25">
      <c r="A18" s="18" t="s">
        <v>308</v>
      </c>
      <c r="B18" s="18" t="s">
        <v>309</v>
      </c>
    </row>
    <row r="19" spans="1:2" x14ac:dyDescent="0.25">
      <c r="A19" s="18" t="s">
        <v>225</v>
      </c>
      <c r="B19" s="18" t="s">
        <v>310</v>
      </c>
    </row>
    <row r="20" spans="1:2" x14ac:dyDescent="0.25">
      <c r="A20" s="18" t="s">
        <v>227</v>
      </c>
      <c r="B20" s="18" t="s">
        <v>311</v>
      </c>
    </row>
    <row r="21" spans="1:2" x14ac:dyDescent="0.25">
      <c r="A21" s="18" t="s">
        <v>312</v>
      </c>
      <c r="B21" s="18" t="s">
        <v>313</v>
      </c>
    </row>
    <row r="22" spans="1:2" x14ac:dyDescent="0.25">
      <c r="A22" s="18" t="s">
        <v>314</v>
      </c>
      <c r="B22" s="18" t="s">
        <v>315</v>
      </c>
    </row>
    <row r="23" spans="1:2" x14ac:dyDescent="0.25">
      <c r="A23" s="18" t="s">
        <v>316</v>
      </c>
      <c r="B23" s="18" t="s">
        <v>317</v>
      </c>
    </row>
    <row r="24" spans="1:2" x14ac:dyDescent="0.25">
      <c r="A24" s="18" t="s">
        <v>318</v>
      </c>
      <c r="B24" s="18" t="s">
        <v>319</v>
      </c>
    </row>
    <row r="25" spans="1:2" x14ac:dyDescent="0.25">
      <c r="A25" s="18" t="s">
        <v>320</v>
      </c>
      <c r="B25" s="18" t="s">
        <v>321</v>
      </c>
    </row>
    <row r="26" spans="1:2" x14ac:dyDescent="0.25">
      <c r="A26" s="18" t="s">
        <v>322</v>
      </c>
      <c r="B26" s="18" t="s">
        <v>323</v>
      </c>
    </row>
    <row r="27" spans="1:2" x14ac:dyDescent="0.25">
      <c r="A27" s="18" t="s">
        <v>324</v>
      </c>
      <c r="B27" s="18" t="s">
        <v>325</v>
      </c>
    </row>
    <row r="28" spans="1:2" x14ac:dyDescent="0.25">
      <c r="A28" s="18" t="s">
        <v>326</v>
      </c>
      <c r="B28" s="18" t="s">
        <v>327</v>
      </c>
    </row>
    <row r="29" spans="1:2" x14ac:dyDescent="0.25">
      <c r="A29" s="18" t="s">
        <v>328</v>
      </c>
      <c r="B29" s="18" t="s">
        <v>329</v>
      </c>
    </row>
    <row r="30" spans="1:2" x14ac:dyDescent="0.25">
      <c r="A30" s="18" t="s">
        <v>330</v>
      </c>
      <c r="B30" s="18" t="s">
        <v>331</v>
      </c>
    </row>
    <row r="31" spans="1:2" x14ac:dyDescent="0.25">
      <c r="A31" s="18" t="s">
        <v>332</v>
      </c>
      <c r="B31" s="18" t="s">
        <v>333</v>
      </c>
    </row>
    <row r="32" spans="1:2" x14ac:dyDescent="0.25">
      <c r="A32" s="18" t="s">
        <v>334</v>
      </c>
      <c r="B32" s="18" t="s">
        <v>335</v>
      </c>
    </row>
    <row r="33" spans="1:2" x14ac:dyDescent="0.25">
      <c r="A33" s="18" t="s">
        <v>336</v>
      </c>
      <c r="B33" s="18" t="s">
        <v>337</v>
      </c>
    </row>
    <row r="34" spans="1:2" x14ac:dyDescent="0.25">
      <c r="A34" s="18" t="s">
        <v>338</v>
      </c>
      <c r="B34" s="18" t="s">
        <v>339</v>
      </c>
    </row>
    <row r="35" spans="1:2" x14ac:dyDescent="0.25">
      <c r="A35" s="18" t="s">
        <v>340</v>
      </c>
      <c r="B35" s="18" t="s">
        <v>341</v>
      </c>
    </row>
    <row r="36" spans="1:2" x14ac:dyDescent="0.25">
      <c r="A36" s="18" t="s">
        <v>342</v>
      </c>
      <c r="B36" s="18" t="s">
        <v>343</v>
      </c>
    </row>
    <row r="37" spans="1:2" x14ac:dyDescent="0.25">
      <c r="A37" s="18" t="s">
        <v>344</v>
      </c>
      <c r="B37" s="18" t="s">
        <v>345</v>
      </c>
    </row>
    <row r="38" spans="1:2" x14ac:dyDescent="0.25">
      <c r="A38" s="18" t="s">
        <v>346</v>
      </c>
      <c r="B38" s="18" t="s">
        <v>347</v>
      </c>
    </row>
    <row r="39" spans="1:2" x14ac:dyDescent="0.25">
      <c r="A39" s="18" t="s">
        <v>348</v>
      </c>
      <c r="B39" s="18" t="s">
        <v>349</v>
      </c>
    </row>
    <row r="40" spans="1:2" x14ac:dyDescent="0.25">
      <c r="A40" s="18" t="s">
        <v>350</v>
      </c>
      <c r="B40" s="18" t="s">
        <v>351</v>
      </c>
    </row>
    <row r="41" spans="1:2" x14ac:dyDescent="0.25">
      <c r="A41" s="18" t="s">
        <v>352</v>
      </c>
      <c r="B41" s="18" t="s">
        <v>353</v>
      </c>
    </row>
    <row r="42" spans="1:2" x14ac:dyDescent="0.25">
      <c r="A42" s="18" t="s">
        <v>354</v>
      </c>
      <c r="B42" s="18" t="s">
        <v>355</v>
      </c>
    </row>
    <row r="43" spans="1:2" x14ac:dyDescent="0.25">
      <c r="A43" s="18" t="s">
        <v>356</v>
      </c>
      <c r="B43" s="18" t="s">
        <v>357</v>
      </c>
    </row>
    <row r="44" spans="1:2" x14ac:dyDescent="0.25">
      <c r="A44" s="18" t="s">
        <v>358</v>
      </c>
      <c r="B44" s="18" t="s">
        <v>359</v>
      </c>
    </row>
    <row r="45" spans="1:2" x14ac:dyDescent="0.25">
      <c r="A45" s="18" t="s">
        <v>360</v>
      </c>
      <c r="B45" s="18" t="s">
        <v>361</v>
      </c>
    </row>
    <row r="46" spans="1:2" x14ac:dyDescent="0.25">
      <c r="A46" s="18" t="s">
        <v>362</v>
      </c>
      <c r="B46" s="18" t="s">
        <v>363</v>
      </c>
    </row>
    <row r="47" spans="1:2" x14ac:dyDescent="0.25">
      <c r="A47" s="18" t="s">
        <v>364</v>
      </c>
      <c r="B47" s="18" t="s">
        <v>365</v>
      </c>
    </row>
    <row r="48" spans="1:2" x14ac:dyDescent="0.25">
      <c r="A48" s="18" t="s">
        <v>366</v>
      </c>
      <c r="B48" s="18" t="s">
        <v>367</v>
      </c>
    </row>
    <row r="49" spans="1:2" x14ac:dyDescent="0.25">
      <c r="A49" s="18" t="s">
        <v>368</v>
      </c>
      <c r="B49" s="18" t="s">
        <v>369</v>
      </c>
    </row>
    <row r="50" spans="1:2" x14ac:dyDescent="0.25">
      <c r="A50" s="18" t="s">
        <v>370</v>
      </c>
      <c r="B50" s="18" t="s">
        <v>371</v>
      </c>
    </row>
    <row r="51" spans="1:2" x14ac:dyDescent="0.25">
      <c r="A51" s="18" t="s">
        <v>372</v>
      </c>
      <c r="B51" s="18" t="s">
        <v>373</v>
      </c>
    </row>
    <row r="52" spans="1:2" x14ac:dyDescent="0.25">
      <c r="A52" s="18" t="s">
        <v>374</v>
      </c>
      <c r="B52" s="18" t="s">
        <v>375</v>
      </c>
    </row>
    <row r="53" spans="1:2" x14ac:dyDescent="0.25">
      <c r="A53" s="18" t="s">
        <v>376</v>
      </c>
      <c r="B53" s="18" t="s">
        <v>377</v>
      </c>
    </row>
    <row r="54" spans="1:2" x14ac:dyDescent="0.25">
      <c r="A54" s="18" t="s">
        <v>378</v>
      </c>
      <c r="B54" s="18" t="s">
        <v>379</v>
      </c>
    </row>
    <row r="55" spans="1:2" x14ac:dyDescent="0.25">
      <c r="A55" s="18" t="s">
        <v>380</v>
      </c>
      <c r="B55" s="18" t="s">
        <v>381</v>
      </c>
    </row>
    <row r="56" spans="1:2" x14ac:dyDescent="0.25">
      <c r="A56" s="18" t="s">
        <v>382</v>
      </c>
      <c r="B56" s="18" t="s">
        <v>383</v>
      </c>
    </row>
    <row r="57" spans="1:2" x14ac:dyDescent="0.25">
      <c r="A57" s="18" t="s">
        <v>384</v>
      </c>
      <c r="B57" s="18" t="s">
        <v>385</v>
      </c>
    </row>
    <row r="58" spans="1:2" x14ac:dyDescent="0.25">
      <c r="A58" s="18" t="s">
        <v>386</v>
      </c>
      <c r="B58" s="18" t="s">
        <v>387</v>
      </c>
    </row>
    <row r="59" spans="1:2" x14ac:dyDescent="0.25">
      <c r="A59" s="18" t="s">
        <v>388</v>
      </c>
      <c r="B59" s="18" t="s">
        <v>389</v>
      </c>
    </row>
    <row r="60" spans="1:2" x14ac:dyDescent="0.25">
      <c r="A60" s="18" t="s">
        <v>390</v>
      </c>
      <c r="B60" s="18" t="s">
        <v>391</v>
      </c>
    </row>
    <row r="61" spans="1:2" x14ac:dyDescent="0.25">
      <c r="A61" s="18" t="s">
        <v>392</v>
      </c>
      <c r="B61" s="18" t="s">
        <v>393</v>
      </c>
    </row>
    <row r="62" spans="1:2" x14ac:dyDescent="0.25">
      <c r="A62" s="18" t="s">
        <v>394</v>
      </c>
      <c r="B62" s="18" t="s">
        <v>395</v>
      </c>
    </row>
    <row r="63" spans="1:2" x14ac:dyDescent="0.25">
      <c r="A63" s="18" t="s">
        <v>396</v>
      </c>
      <c r="B63" s="18" t="s">
        <v>397</v>
      </c>
    </row>
    <row r="64" spans="1:2" x14ac:dyDescent="0.25">
      <c r="A64" s="18" t="s">
        <v>398</v>
      </c>
      <c r="B64" s="18" t="s">
        <v>399</v>
      </c>
    </row>
    <row r="65" spans="1:2" x14ac:dyDescent="0.25">
      <c r="A65" s="18" t="s">
        <v>400</v>
      </c>
      <c r="B65" s="18" t="s">
        <v>401</v>
      </c>
    </row>
    <row r="66" spans="1:2" x14ac:dyDescent="0.25">
      <c r="A66" s="18" t="s">
        <v>402</v>
      </c>
      <c r="B66" s="18" t="s">
        <v>403</v>
      </c>
    </row>
    <row r="67" spans="1:2" x14ac:dyDescent="0.25">
      <c r="A67" s="18" t="s">
        <v>404</v>
      </c>
      <c r="B67" s="18" t="s">
        <v>405</v>
      </c>
    </row>
    <row r="68" spans="1:2" x14ac:dyDescent="0.25">
      <c r="A68" s="18" t="s">
        <v>406</v>
      </c>
      <c r="B68" s="18" t="s">
        <v>407</v>
      </c>
    </row>
    <row r="69" spans="1:2" x14ac:dyDescent="0.25">
      <c r="A69" s="18" t="s">
        <v>408</v>
      </c>
      <c r="B69" s="18" t="s">
        <v>409</v>
      </c>
    </row>
    <row r="70" spans="1:2" x14ac:dyDescent="0.25">
      <c r="A70" s="18" t="s">
        <v>410</v>
      </c>
      <c r="B70" s="18" t="s">
        <v>411</v>
      </c>
    </row>
    <row r="71" spans="1:2" x14ac:dyDescent="0.25">
      <c r="A71" s="18" t="s">
        <v>412</v>
      </c>
      <c r="B71" s="18" t="s">
        <v>413</v>
      </c>
    </row>
    <row r="72" spans="1:2" x14ac:dyDescent="0.25">
      <c r="A72" s="18" t="s">
        <v>414</v>
      </c>
      <c r="B72" s="18" t="s">
        <v>415</v>
      </c>
    </row>
    <row r="73" spans="1:2" x14ac:dyDescent="0.25">
      <c r="A73" s="18" t="s">
        <v>190</v>
      </c>
      <c r="B73" s="18" t="s">
        <v>416</v>
      </c>
    </row>
    <row r="74" spans="1:2" x14ac:dyDescent="0.25">
      <c r="A74" s="18" t="s">
        <v>192</v>
      </c>
      <c r="B74" s="18" t="s">
        <v>417</v>
      </c>
    </row>
    <row r="75" spans="1:2" x14ac:dyDescent="0.25">
      <c r="A75" s="18" t="s">
        <v>178</v>
      </c>
      <c r="B75" s="18" t="s">
        <v>418</v>
      </c>
    </row>
    <row r="76" spans="1:2" x14ac:dyDescent="0.25">
      <c r="A76" s="18" t="s">
        <v>419</v>
      </c>
      <c r="B76" s="18" t="s">
        <v>420</v>
      </c>
    </row>
    <row r="77" spans="1:2" x14ac:dyDescent="0.25">
      <c r="A77" s="18" t="s">
        <v>179</v>
      </c>
      <c r="B77" s="18" t="s">
        <v>421</v>
      </c>
    </row>
    <row r="78" spans="1:2" x14ac:dyDescent="0.25">
      <c r="A78" s="18" t="s">
        <v>422</v>
      </c>
      <c r="B78" s="18" t="s">
        <v>423</v>
      </c>
    </row>
    <row r="79" spans="1:2" x14ac:dyDescent="0.25">
      <c r="A79" s="18" t="s">
        <v>180</v>
      </c>
      <c r="B79" s="18" t="s">
        <v>424</v>
      </c>
    </row>
    <row r="80" spans="1:2" x14ac:dyDescent="0.25">
      <c r="A80" s="18" t="s">
        <v>233</v>
      </c>
      <c r="B80" s="18" t="s">
        <v>425</v>
      </c>
    </row>
    <row r="81" spans="1:2" x14ac:dyDescent="0.25">
      <c r="A81" s="18" t="s">
        <v>191</v>
      </c>
      <c r="B81" s="18" t="s">
        <v>426</v>
      </c>
    </row>
    <row r="82" spans="1:2" x14ac:dyDescent="0.25">
      <c r="A82" s="18" t="s">
        <v>183</v>
      </c>
      <c r="B82" s="18" t="s">
        <v>427</v>
      </c>
    </row>
    <row r="83" spans="1:2" x14ac:dyDescent="0.25">
      <c r="A83" s="18" t="s">
        <v>428</v>
      </c>
      <c r="B83" s="18" t="s">
        <v>429</v>
      </c>
    </row>
    <row r="84" spans="1:2" x14ac:dyDescent="0.25">
      <c r="A84" s="18" t="s">
        <v>430</v>
      </c>
      <c r="B84" s="18" t="s">
        <v>431</v>
      </c>
    </row>
    <row r="85" spans="1:2" x14ac:dyDescent="0.25">
      <c r="A85" s="18" t="s">
        <v>432</v>
      </c>
      <c r="B85" s="18" t="s">
        <v>433</v>
      </c>
    </row>
    <row r="86" spans="1:2" x14ac:dyDescent="0.25">
      <c r="A86" s="18" t="s">
        <v>434</v>
      </c>
      <c r="B86" s="18" t="s">
        <v>435</v>
      </c>
    </row>
    <row r="87" spans="1:2" x14ac:dyDescent="0.25">
      <c r="A87" s="18" t="s">
        <v>436</v>
      </c>
      <c r="B87" s="18" t="s">
        <v>437</v>
      </c>
    </row>
    <row r="88" spans="1:2" x14ac:dyDescent="0.25">
      <c r="A88" s="18" t="s">
        <v>438</v>
      </c>
      <c r="B88" s="18" t="s">
        <v>439</v>
      </c>
    </row>
    <row r="89" spans="1:2" x14ac:dyDescent="0.25">
      <c r="A89" s="18" t="s">
        <v>440</v>
      </c>
      <c r="B89" s="18" t="s">
        <v>441</v>
      </c>
    </row>
    <row r="90" spans="1:2" x14ac:dyDescent="0.25">
      <c r="A90" s="18" t="s">
        <v>442</v>
      </c>
      <c r="B90" s="18" t="s">
        <v>443</v>
      </c>
    </row>
    <row r="91" spans="1:2" x14ac:dyDescent="0.25">
      <c r="A91" s="18" t="s">
        <v>444</v>
      </c>
      <c r="B91" s="18" t="s">
        <v>445</v>
      </c>
    </row>
    <row r="92" spans="1:2" x14ac:dyDescent="0.25">
      <c r="A92" s="18" t="s">
        <v>236</v>
      </c>
      <c r="B92" s="18" t="s">
        <v>446</v>
      </c>
    </row>
    <row r="93" spans="1:2" x14ac:dyDescent="0.25">
      <c r="A93" s="18" t="s">
        <v>447</v>
      </c>
      <c r="B93" s="18" t="s">
        <v>448</v>
      </c>
    </row>
    <row r="94" spans="1:2" x14ac:dyDescent="0.25">
      <c r="A94" s="18" t="s">
        <v>238</v>
      </c>
      <c r="B94" s="18" t="s">
        <v>449</v>
      </c>
    </row>
    <row r="95" spans="1:2" x14ac:dyDescent="0.25">
      <c r="A95" s="18" t="s">
        <v>240</v>
      </c>
      <c r="B95" s="18" t="s">
        <v>450</v>
      </c>
    </row>
    <row r="96" spans="1:2" x14ac:dyDescent="0.25">
      <c r="A96" s="18" t="s">
        <v>241</v>
      </c>
      <c r="B96" s="18" t="s">
        <v>451</v>
      </c>
    </row>
    <row r="97" spans="1:2" x14ac:dyDescent="0.25">
      <c r="A97" s="18" t="s">
        <v>452</v>
      </c>
      <c r="B97" s="18" t="s">
        <v>453</v>
      </c>
    </row>
    <row r="98" spans="1:2" x14ac:dyDescent="0.25">
      <c r="A98" s="18" t="s">
        <v>243</v>
      </c>
      <c r="B98" s="18" t="s">
        <v>454</v>
      </c>
    </row>
    <row r="99" spans="1:2" x14ac:dyDescent="0.25">
      <c r="A99" s="18" t="s">
        <v>455</v>
      </c>
      <c r="B99" s="18" t="s">
        <v>456</v>
      </c>
    </row>
    <row r="100" spans="1:2" x14ac:dyDescent="0.25">
      <c r="A100" s="18" t="s">
        <v>457</v>
      </c>
      <c r="B100" s="18" t="s">
        <v>458</v>
      </c>
    </row>
    <row r="101" spans="1:2" x14ac:dyDescent="0.25">
      <c r="A101" s="18" t="s">
        <v>459</v>
      </c>
      <c r="B101" s="18" t="s">
        <v>460</v>
      </c>
    </row>
    <row r="102" spans="1:2" x14ac:dyDescent="0.25">
      <c r="A102" s="18" t="s">
        <v>461</v>
      </c>
      <c r="B102" s="18" t="s">
        <v>462</v>
      </c>
    </row>
    <row r="103" spans="1:2" x14ac:dyDescent="0.25">
      <c r="A103" s="18" t="s">
        <v>463</v>
      </c>
      <c r="B103" s="18" t="s">
        <v>464</v>
      </c>
    </row>
    <row r="104" spans="1:2" x14ac:dyDescent="0.25">
      <c r="A104" s="18" t="s">
        <v>465</v>
      </c>
      <c r="B104" s="18" t="s">
        <v>466</v>
      </c>
    </row>
    <row r="105" spans="1:2" x14ac:dyDescent="0.25">
      <c r="A105" s="18" t="s">
        <v>467</v>
      </c>
      <c r="B105" s="18" t="s">
        <v>468</v>
      </c>
    </row>
    <row r="106" spans="1:2" x14ac:dyDescent="0.25">
      <c r="A106" s="18" t="s">
        <v>469</v>
      </c>
      <c r="B106" s="18" t="s">
        <v>470</v>
      </c>
    </row>
    <row r="107" spans="1:2" x14ac:dyDescent="0.25">
      <c r="A107" s="18" t="s">
        <v>471</v>
      </c>
      <c r="B107" s="18" t="s">
        <v>472</v>
      </c>
    </row>
    <row r="108" spans="1:2" x14ac:dyDescent="0.25">
      <c r="A108" s="18" t="s">
        <v>473</v>
      </c>
      <c r="B108" s="18" t="s">
        <v>474</v>
      </c>
    </row>
    <row r="109" spans="1:2" x14ac:dyDescent="0.25">
      <c r="A109" s="18" t="s">
        <v>193</v>
      </c>
      <c r="B109" s="18" t="s">
        <v>475</v>
      </c>
    </row>
    <row r="110" spans="1:2" x14ac:dyDescent="0.25">
      <c r="A110" s="18" t="s">
        <v>476</v>
      </c>
      <c r="B110" s="18" t="s">
        <v>477</v>
      </c>
    </row>
    <row r="111" spans="1:2" x14ac:dyDescent="0.25">
      <c r="A111" s="18" t="s">
        <v>478</v>
      </c>
      <c r="B111" s="18" t="s">
        <v>479</v>
      </c>
    </row>
    <row r="112" spans="1:2" x14ac:dyDescent="0.25">
      <c r="A112" s="18" t="s">
        <v>480</v>
      </c>
      <c r="B112" s="18" t="s">
        <v>481</v>
      </c>
    </row>
    <row r="113" spans="1:2" x14ac:dyDescent="0.25">
      <c r="A113" s="18" t="s">
        <v>482</v>
      </c>
      <c r="B113" s="18" t="s">
        <v>483</v>
      </c>
    </row>
    <row r="114" spans="1:2" x14ac:dyDescent="0.25">
      <c r="A114" s="18" t="s">
        <v>484</v>
      </c>
      <c r="B114" s="18" t="s">
        <v>485</v>
      </c>
    </row>
    <row r="115" spans="1:2" x14ac:dyDescent="0.25">
      <c r="A115" s="18" t="s">
        <v>486</v>
      </c>
      <c r="B115" s="18" t="s">
        <v>487</v>
      </c>
    </row>
    <row r="116" spans="1:2" x14ac:dyDescent="0.25">
      <c r="A116" s="18" t="s">
        <v>488</v>
      </c>
      <c r="B116" s="18" t="s">
        <v>489</v>
      </c>
    </row>
    <row r="117" spans="1:2" x14ac:dyDescent="0.25">
      <c r="A117" s="18" t="s">
        <v>490</v>
      </c>
      <c r="B117" s="18" t="s">
        <v>491</v>
      </c>
    </row>
    <row r="118" spans="1:2" x14ac:dyDescent="0.25">
      <c r="A118" s="18" t="s">
        <v>492</v>
      </c>
      <c r="B118" s="18" t="s">
        <v>493</v>
      </c>
    </row>
    <row r="119" spans="1:2" x14ac:dyDescent="0.25">
      <c r="A119" s="18" t="s">
        <v>494</v>
      </c>
      <c r="B119" s="18" t="s">
        <v>495</v>
      </c>
    </row>
    <row r="120" spans="1:2" x14ac:dyDescent="0.25">
      <c r="A120" s="18" t="s">
        <v>496</v>
      </c>
      <c r="B120" s="18" t="s">
        <v>497</v>
      </c>
    </row>
    <row r="121" spans="1:2" x14ac:dyDescent="0.25">
      <c r="A121" s="18" t="s">
        <v>498</v>
      </c>
      <c r="B121" s="18" t="s">
        <v>499</v>
      </c>
    </row>
    <row r="122" spans="1:2" x14ac:dyDescent="0.25">
      <c r="A122" s="18" t="s">
        <v>187</v>
      </c>
      <c r="B122" s="18" t="s">
        <v>500</v>
      </c>
    </row>
    <row r="123" spans="1:2" x14ac:dyDescent="0.25">
      <c r="A123" s="18" t="s">
        <v>501</v>
      </c>
      <c r="B123" s="18" t="s">
        <v>502</v>
      </c>
    </row>
    <row r="124" spans="1:2" x14ac:dyDescent="0.25">
      <c r="A124" s="18" t="s">
        <v>503</v>
      </c>
      <c r="B124" s="18" t="s">
        <v>504</v>
      </c>
    </row>
    <row r="125" spans="1:2" x14ac:dyDescent="0.25">
      <c r="A125" s="18" t="s">
        <v>505</v>
      </c>
      <c r="B125" s="18" t="s">
        <v>506</v>
      </c>
    </row>
    <row r="126" spans="1:2" x14ac:dyDescent="0.25">
      <c r="A126" s="18" t="s">
        <v>507</v>
      </c>
      <c r="B126" s="18" t="s">
        <v>508</v>
      </c>
    </row>
    <row r="127" spans="1:2" x14ac:dyDescent="0.25">
      <c r="A127" s="18" t="s">
        <v>509</v>
      </c>
      <c r="B127" s="18" t="s">
        <v>510</v>
      </c>
    </row>
    <row r="128" spans="1:2" x14ac:dyDescent="0.25">
      <c r="A128" s="18" t="s">
        <v>511</v>
      </c>
      <c r="B128" s="18" t="s">
        <v>512</v>
      </c>
    </row>
    <row r="129" spans="1:2" x14ac:dyDescent="0.25">
      <c r="A129" s="18" t="s">
        <v>513</v>
      </c>
      <c r="B129" s="18" t="s">
        <v>514</v>
      </c>
    </row>
    <row r="130" spans="1:2" x14ac:dyDescent="0.25">
      <c r="A130" s="18" t="s">
        <v>515</v>
      </c>
      <c r="B130" s="18" t="s">
        <v>516</v>
      </c>
    </row>
    <row r="131" spans="1:2" x14ac:dyDescent="0.25">
      <c r="A131" s="18" t="s">
        <v>175</v>
      </c>
      <c r="B131" s="18" t="s">
        <v>517</v>
      </c>
    </row>
    <row r="132" spans="1:2" x14ac:dyDescent="0.25">
      <c r="A132" s="18" t="s">
        <v>518</v>
      </c>
      <c r="B132" s="18" t="s">
        <v>519</v>
      </c>
    </row>
    <row r="133" spans="1:2" x14ac:dyDescent="0.25">
      <c r="A133" s="18" t="s">
        <v>520</v>
      </c>
      <c r="B133" s="18" t="s">
        <v>521</v>
      </c>
    </row>
    <row r="134" spans="1:2" x14ac:dyDescent="0.25">
      <c r="A134" s="18" t="s">
        <v>522</v>
      </c>
      <c r="B134" s="18" t="s">
        <v>523</v>
      </c>
    </row>
    <row r="135" spans="1:2" x14ac:dyDescent="0.25">
      <c r="A135" s="18" t="s">
        <v>173</v>
      </c>
      <c r="B135" s="18" t="s">
        <v>524</v>
      </c>
    </row>
    <row r="136" spans="1:2" x14ac:dyDescent="0.25">
      <c r="A136" s="18" t="s">
        <v>525</v>
      </c>
      <c r="B136" s="18" t="s">
        <v>526</v>
      </c>
    </row>
    <row r="137" spans="1:2" x14ac:dyDescent="0.25">
      <c r="A137" s="18" t="s">
        <v>184</v>
      </c>
      <c r="B137" s="18" t="s">
        <v>527</v>
      </c>
    </row>
    <row r="138" spans="1:2" x14ac:dyDescent="0.25">
      <c r="A138" s="18" t="s">
        <v>528</v>
      </c>
      <c r="B138" s="18" t="s">
        <v>529</v>
      </c>
    </row>
    <row r="139" spans="1:2" x14ac:dyDescent="0.25">
      <c r="A139" s="18" t="s">
        <v>174</v>
      </c>
      <c r="B139" s="18" t="s">
        <v>530</v>
      </c>
    </row>
    <row r="140" spans="1:2" x14ac:dyDescent="0.25">
      <c r="A140" s="18" t="s">
        <v>531</v>
      </c>
      <c r="B140" s="18" t="s">
        <v>532</v>
      </c>
    </row>
    <row r="141" spans="1:2" x14ac:dyDescent="0.25">
      <c r="A141" s="18" t="s">
        <v>194</v>
      </c>
      <c r="B141" s="18" t="s">
        <v>533</v>
      </c>
    </row>
    <row r="142" spans="1:2" x14ac:dyDescent="0.25">
      <c r="A142" s="18" t="s">
        <v>534</v>
      </c>
      <c r="B142" s="18" t="s">
        <v>535</v>
      </c>
    </row>
    <row r="143" spans="1:2" x14ac:dyDescent="0.25">
      <c r="A143" s="18" t="s">
        <v>536</v>
      </c>
      <c r="B143" s="18" t="s">
        <v>537</v>
      </c>
    </row>
    <row r="144" spans="1:2" x14ac:dyDescent="0.25">
      <c r="A144" s="18" t="s">
        <v>538</v>
      </c>
      <c r="B144" s="18" t="s">
        <v>539</v>
      </c>
    </row>
    <row r="145" spans="1:2" x14ac:dyDescent="0.25">
      <c r="A145" s="18" t="s">
        <v>253</v>
      </c>
      <c r="B145" s="18" t="s">
        <v>540</v>
      </c>
    </row>
    <row r="146" spans="1:2" x14ac:dyDescent="0.25">
      <c r="A146" s="18" t="s">
        <v>541</v>
      </c>
      <c r="B146" s="18" t="s">
        <v>542</v>
      </c>
    </row>
    <row r="147" spans="1:2" x14ac:dyDescent="0.25">
      <c r="A147" s="18" t="s">
        <v>543</v>
      </c>
      <c r="B147" s="18" t="s">
        <v>544</v>
      </c>
    </row>
    <row r="148" spans="1:2" x14ac:dyDescent="0.25">
      <c r="A148" s="18" t="s">
        <v>545</v>
      </c>
      <c r="B148" s="18" t="s">
        <v>546</v>
      </c>
    </row>
    <row r="149" spans="1:2" x14ac:dyDescent="0.25">
      <c r="A149" s="18" t="s">
        <v>547</v>
      </c>
      <c r="B149" s="18" t="s">
        <v>548</v>
      </c>
    </row>
    <row r="150" spans="1:2" x14ac:dyDescent="0.25">
      <c r="A150" s="18" t="s">
        <v>549</v>
      </c>
      <c r="B150" s="18" t="s">
        <v>550</v>
      </c>
    </row>
    <row r="151" spans="1:2" x14ac:dyDescent="0.25">
      <c r="A151" s="18" t="s">
        <v>551</v>
      </c>
      <c r="B151" s="18" t="s">
        <v>552</v>
      </c>
    </row>
    <row r="152" spans="1:2" x14ac:dyDescent="0.25">
      <c r="A152" s="18" t="s">
        <v>553</v>
      </c>
      <c r="B152" s="18" t="s">
        <v>554</v>
      </c>
    </row>
    <row r="153" spans="1:2" x14ac:dyDescent="0.25">
      <c r="A153" s="18" t="s">
        <v>555</v>
      </c>
      <c r="B153" s="18" t="s">
        <v>556</v>
      </c>
    </row>
    <row r="154" spans="1:2" x14ac:dyDescent="0.25">
      <c r="A154" s="18" t="s">
        <v>557</v>
      </c>
      <c r="B154" s="18" t="s">
        <v>558</v>
      </c>
    </row>
    <row r="155" spans="1:2" x14ac:dyDescent="0.25">
      <c r="A155" s="18" t="s">
        <v>559</v>
      </c>
      <c r="B155" s="18" t="s">
        <v>560</v>
      </c>
    </row>
    <row r="156" spans="1:2" x14ac:dyDescent="0.25">
      <c r="A156" s="18" t="s">
        <v>561</v>
      </c>
      <c r="B156" s="18" t="s">
        <v>562</v>
      </c>
    </row>
    <row r="157" spans="1:2" x14ac:dyDescent="0.25">
      <c r="A157" s="18" t="s">
        <v>563</v>
      </c>
      <c r="B157" s="18" t="s">
        <v>564</v>
      </c>
    </row>
    <row r="158" spans="1:2" x14ac:dyDescent="0.25">
      <c r="A158" s="18" t="s">
        <v>565</v>
      </c>
      <c r="B158" s="18" t="s">
        <v>566</v>
      </c>
    </row>
    <row r="159" spans="1:2" x14ac:dyDescent="0.25">
      <c r="A159" s="18" t="s">
        <v>567</v>
      </c>
      <c r="B159" s="18" t="s">
        <v>568</v>
      </c>
    </row>
    <row r="160" spans="1:2" x14ac:dyDescent="0.25">
      <c r="A160" s="18" t="s">
        <v>569</v>
      </c>
      <c r="B160" s="18" t="s">
        <v>570</v>
      </c>
    </row>
    <row r="161" spans="1:2" x14ac:dyDescent="0.25">
      <c r="A161" s="18" t="s">
        <v>571</v>
      </c>
      <c r="B161" s="18" t="s">
        <v>572</v>
      </c>
    </row>
    <row r="162" spans="1:2" x14ac:dyDescent="0.25">
      <c r="A162" s="18" t="s">
        <v>573</v>
      </c>
      <c r="B162" s="18" t="s">
        <v>574</v>
      </c>
    </row>
    <row r="163" spans="1:2" x14ac:dyDescent="0.25">
      <c r="A163" s="18" t="s">
        <v>575</v>
      </c>
      <c r="B163" s="18" t="s">
        <v>576</v>
      </c>
    </row>
    <row r="164" spans="1:2" x14ac:dyDescent="0.25">
      <c r="A164" s="18" t="s">
        <v>577</v>
      </c>
      <c r="B164" s="18" t="s">
        <v>578</v>
      </c>
    </row>
    <row r="165" spans="1:2" x14ac:dyDescent="0.25">
      <c r="A165" s="18" t="s">
        <v>128</v>
      </c>
      <c r="B165" s="18" t="s">
        <v>579</v>
      </c>
    </row>
    <row r="166" spans="1:2" x14ac:dyDescent="0.25">
      <c r="A166" s="18" t="s">
        <v>125</v>
      </c>
      <c r="B166" s="18" t="s">
        <v>580</v>
      </c>
    </row>
    <row r="167" spans="1:2" x14ac:dyDescent="0.25">
      <c r="A167" s="18" t="s">
        <v>581</v>
      </c>
      <c r="B167" s="18" t="s">
        <v>582</v>
      </c>
    </row>
    <row r="168" spans="1:2" x14ac:dyDescent="0.25">
      <c r="A168" s="18" t="s">
        <v>583</v>
      </c>
      <c r="B168" s="18" t="s">
        <v>584</v>
      </c>
    </row>
    <row r="169" spans="1:2" x14ac:dyDescent="0.25">
      <c r="A169" s="18" t="s">
        <v>585</v>
      </c>
      <c r="B169" s="18" t="s">
        <v>586</v>
      </c>
    </row>
    <row r="170" spans="1:2" x14ac:dyDescent="0.25">
      <c r="A170" s="18" t="s">
        <v>587</v>
      </c>
      <c r="B170" s="18" t="s">
        <v>588</v>
      </c>
    </row>
    <row r="171" spans="1:2" x14ac:dyDescent="0.25">
      <c r="A171" s="18" t="s">
        <v>589</v>
      </c>
      <c r="B171" s="18" t="s">
        <v>590</v>
      </c>
    </row>
    <row r="172" spans="1:2" x14ac:dyDescent="0.25">
      <c r="A172" s="18" t="s">
        <v>591</v>
      </c>
      <c r="B172" s="18" t="s">
        <v>592</v>
      </c>
    </row>
    <row r="173" spans="1:2" x14ac:dyDescent="0.25">
      <c r="A173" s="18" t="s">
        <v>593</v>
      </c>
      <c r="B173" s="18" t="s">
        <v>594</v>
      </c>
    </row>
    <row r="174" spans="1:2" x14ac:dyDescent="0.25">
      <c r="A174" s="18" t="s">
        <v>595</v>
      </c>
      <c r="B174" s="18" t="s">
        <v>596</v>
      </c>
    </row>
    <row r="175" spans="1:2" x14ac:dyDescent="0.25">
      <c r="A175" s="18" t="s">
        <v>597</v>
      </c>
      <c r="B175" s="18" t="s">
        <v>598</v>
      </c>
    </row>
    <row r="176" spans="1:2" x14ac:dyDescent="0.25">
      <c r="A176" s="18" t="s">
        <v>599</v>
      </c>
      <c r="B176" s="18" t="s">
        <v>600</v>
      </c>
    </row>
    <row r="177" spans="1:2" x14ac:dyDescent="0.25">
      <c r="A177" s="18" t="s">
        <v>601</v>
      </c>
      <c r="B177" s="18" t="s">
        <v>602</v>
      </c>
    </row>
    <row r="178" spans="1:2" x14ac:dyDescent="0.25">
      <c r="A178" s="18" t="s">
        <v>603</v>
      </c>
      <c r="B178" s="18" t="s">
        <v>604</v>
      </c>
    </row>
    <row r="179" spans="1:2" x14ac:dyDescent="0.25">
      <c r="A179" s="18" t="s">
        <v>605</v>
      </c>
      <c r="B179" s="18" t="s">
        <v>606</v>
      </c>
    </row>
    <row r="180" spans="1:2" x14ac:dyDescent="0.25">
      <c r="A180" s="18" t="s">
        <v>607</v>
      </c>
      <c r="B180" s="18" t="s">
        <v>608</v>
      </c>
    </row>
    <row r="181" spans="1:2" x14ac:dyDescent="0.25">
      <c r="A181" s="18" t="s">
        <v>609</v>
      </c>
      <c r="B181" s="18" t="s">
        <v>610</v>
      </c>
    </row>
    <row r="182" spans="1:2" x14ac:dyDescent="0.25">
      <c r="A182" s="18" t="s">
        <v>611</v>
      </c>
      <c r="B182" s="18" t="s">
        <v>612</v>
      </c>
    </row>
    <row r="183" spans="1:2" x14ac:dyDescent="0.25">
      <c r="A183" s="18" t="s">
        <v>613</v>
      </c>
      <c r="B183" s="18" t="s">
        <v>614</v>
      </c>
    </row>
    <row r="184" spans="1:2" x14ac:dyDescent="0.25">
      <c r="A184" s="18" t="s">
        <v>615</v>
      </c>
      <c r="B184" s="18" t="s">
        <v>616</v>
      </c>
    </row>
    <row r="185" spans="1:2" x14ac:dyDescent="0.25">
      <c r="A185" s="18" t="s">
        <v>617</v>
      </c>
      <c r="B185" s="18" t="s">
        <v>618</v>
      </c>
    </row>
    <row r="186" spans="1:2" x14ac:dyDescent="0.25">
      <c r="A186" s="18" t="s">
        <v>619</v>
      </c>
      <c r="B186" s="18" t="s">
        <v>620</v>
      </c>
    </row>
    <row r="187" spans="1:2" x14ac:dyDescent="0.25">
      <c r="A187" s="18" t="s">
        <v>621</v>
      </c>
      <c r="B187" s="18" t="s">
        <v>622</v>
      </c>
    </row>
    <row r="188" spans="1:2" x14ac:dyDescent="0.25">
      <c r="A188" s="18" t="s">
        <v>623</v>
      </c>
      <c r="B188" s="18" t="s">
        <v>624</v>
      </c>
    </row>
    <row r="189" spans="1:2" x14ac:dyDescent="0.25">
      <c r="A189" s="18" t="s">
        <v>625</v>
      </c>
      <c r="B189" s="18" t="s">
        <v>626</v>
      </c>
    </row>
    <row r="190" spans="1:2" x14ac:dyDescent="0.25">
      <c r="A190" s="18" t="s">
        <v>627</v>
      </c>
      <c r="B190" s="18" t="s">
        <v>628</v>
      </c>
    </row>
    <row r="191" spans="1:2" x14ac:dyDescent="0.25">
      <c r="A191" s="18" t="s">
        <v>629</v>
      </c>
      <c r="B191" s="18" t="s">
        <v>630</v>
      </c>
    </row>
    <row r="192" spans="1:2" x14ac:dyDescent="0.25">
      <c r="A192" s="18" t="s">
        <v>631</v>
      </c>
      <c r="B192" s="18" t="s">
        <v>632</v>
      </c>
    </row>
    <row r="193" spans="1:2" x14ac:dyDescent="0.25">
      <c r="A193" s="18" t="s">
        <v>130</v>
      </c>
      <c r="B193" s="18" t="s">
        <v>633</v>
      </c>
    </row>
    <row r="194" spans="1:2" x14ac:dyDescent="0.25">
      <c r="A194" s="18" t="s">
        <v>132</v>
      </c>
      <c r="B194" s="18" t="s">
        <v>634</v>
      </c>
    </row>
    <row r="195" spans="1:2" x14ac:dyDescent="0.25">
      <c r="A195" s="18" t="s">
        <v>635</v>
      </c>
      <c r="B195" s="18" t="s">
        <v>636</v>
      </c>
    </row>
    <row r="196" spans="1:2" x14ac:dyDescent="0.25">
      <c r="A196" s="18" t="s">
        <v>637</v>
      </c>
      <c r="B196" s="18" t="s">
        <v>638</v>
      </c>
    </row>
    <row r="197" spans="1:2" x14ac:dyDescent="0.25">
      <c r="A197" s="18" t="s">
        <v>639</v>
      </c>
      <c r="B197" s="18" t="s">
        <v>640</v>
      </c>
    </row>
    <row r="198" spans="1:2" x14ac:dyDescent="0.25">
      <c r="A198" s="18" t="s">
        <v>641</v>
      </c>
      <c r="B198" s="18" t="s">
        <v>642</v>
      </c>
    </row>
    <row r="199" spans="1:2" x14ac:dyDescent="0.25">
      <c r="A199" s="18" t="s">
        <v>643</v>
      </c>
      <c r="B199" s="18" t="s">
        <v>644</v>
      </c>
    </row>
    <row r="200" spans="1:2" x14ac:dyDescent="0.25">
      <c r="A200" s="18" t="s">
        <v>645</v>
      </c>
      <c r="B200" s="18" t="s">
        <v>646</v>
      </c>
    </row>
    <row r="201" spans="1:2" x14ac:dyDescent="0.25">
      <c r="A201" s="18" t="s">
        <v>647</v>
      </c>
      <c r="B201" s="18" t="s">
        <v>648</v>
      </c>
    </row>
    <row r="202" spans="1:2" x14ac:dyDescent="0.25">
      <c r="A202" s="18" t="s">
        <v>649</v>
      </c>
      <c r="B202" s="18" t="s">
        <v>650</v>
      </c>
    </row>
    <row r="203" spans="1:2" x14ac:dyDescent="0.25">
      <c r="A203" s="18" t="s">
        <v>651</v>
      </c>
      <c r="B203" s="18" t="s">
        <v>652</v>
      </c>
    </row>
    <row r="204" spans="1:2" x14ac:dyDescent="0.25">
      <c r="A204" s="18" t="s">
        <v>653</v>
      </c>
      <c r="B204" s="18" t="s">
        <v>654</v>
      </c>
    </row>
    <row r="205" spans="1:2" x14ac:dyDescent="0.25">
      <c r="A205" s="18" t="s">
        <v>655</v>
      </c>
      <c r="B205" s="18" t="s">
        <v>656</v>
      </c>
    </row>
    <row r="206" spans="1:2" x14ac:dyDescent="0.25">
      <c r="A206" s="18" t="s">
        <v>657</v>
      </c>
      <c r="B206" s="18" t="s">
        <v>658</v>
      </c>
    </row>
    <row r="207" spans="1:2" x14ac:dyDescent="0.25">
      <c r="A207" s="18" t="s">
        <v>659</v>
      </c>
      <c r="B207" s="18" t="s">
        <v>660</v>
      </c>
    </row>
    <row r="208" spans="1:2" x14ac:dyDescent="0.25">
      <c r="A208" s="18" t="s">
        <v>661</v>
      </c>
      <c r="B208" s="18" t="s">
        <v>662</v>
      </c>
    </row>
    <row r="209" spans="1:2" x14ac:dyDescent="0.25">
      <c r="A209" s="18" t="s">
        <v>663</v>
      </c>
      <c r="B209" s="18" t="s">
        <v>664</v>
      </c>
    </row>
    <row r="210" spans="1:2" x14ac:dyDescent="0.25">
      <c r="A210" s="18" t="s">
        <v>665</v>
      </c>
      <c r="B210" s="18" t="s">
        <v>666</v>
      </c>
    </row>
    <row r="211" spans="1:2" x14ac:dyDescent="0.25">
      <c r="A211" s="18" t="s">
        <v>667</v>
      </c>
      <c r="B211" s="18" t="s">
        <v>668</v>
      </c>
    </row>
    <row r="212" spans="1:2" x14ac:dyDescent="0.25">
      <c r="A212" s="18" t="s">
        <v>669</v>
      </c>
      <c r="B212" s="18" t="s">
        <v>670</v>
      </c>
    </row>
    <row r="213" spans="1:2" x14ac:dyDescent="0.25">
      <c r="A213" s="18" t="s">
        <v>671</v>
      </c>
      <c r="B213" s="18" t="s">
        <v>672</v>
      </c>
    </row>
    <row r="214" spans="1:2" x14ac:dyDescent="0.25">
      <c r="A214" s="18" t="s">
        <v>673</v>
      </c>
      <c r="B214" s="18" t="s">
        <v>674</v>
      </c>
    </row>
    <row r="215" spans="1:2" x14ac:dyDescent="0.25">
      <c r="A215" s="18" t="s">
        <v>675</v>
      </c>
      <c r="B215" s="18" t="s">
        <v>676</v>
      </c>
    </row>
    <row r="216" spans="1:2" x14ac:dyDescent="0.25">
      <c r="A216" s="18" t="s">
        <v>677</v>
      </c>
      <c r="B216" s="18" t="s">
        <v>678</v>
      </c>
    </row>
    <row r="217" spans="1:2" x14ac:dyDescent="0.25">
      <c r="A217" s="18" t="s">
        <v>679</v>
      </c>
      <c r="B217" s="18" t="s">
        <v>680</v>
      </c>
    </row>
    <row r="218" spans="1:2" x14ac:dyDescent="0.25">
      <c r="A218" s="18" t="s">
        <v>681</v>
      </c>
      <c r="B218" s="18" t="s">
        <v>682</v>
      </c>
    </row>
    <row r="219" spans="1:2" x14ac:dyDescent="0.25">
      <c r="A219" s="18" t="s">
        <v>683</v>
      </c>
      <c r="B219" s="18" t="s">
        <v>684</v>
      </c>
    </row>
    <row r="220" spans="1:2" x14ac:dyDescent="0.25">
      <c r="A220" s="18" t="s">
        <v>685</v>
      </c>
      <c r="B220" s="18" t="s">
        <v>686</v>
      </c>
    </row>
    <row r="221" spans="1:2" x14ac:dyDescent="0.25">
      <c r="A221" s="18" t="s">
        <v>138</v>
      </c>
      <c r="B221" s="18" t="s">
        <v>687</v>
      </c>
    </row>
    <row r="222" spans="1:2" x14ac:dyDescent="0.25">
      <c r="A222" s="18" t="s">
        <v>140</v>
      </c>
      <c r="B222" s="18" t="s">
        <v>688</v>
      </c>
    </row>
    <row r="223" spans="1:2" x14ac:dyDescent="0.25">
      <c r="A223" s="18" t="s">
        <v>144</v>
      </c>
      <c r="B223" s="18" t="s">
        <v>689</v>
      </c>
    </row>
    <row r="224" spans="1:2" x14ac:dyDescent="0.25">
      <c r="A224" s="18" t="s">
        <v>146</v>
      </c>
      <c r="B224" s="18" t="s">
        <v>690</v>
      </c>
    </row>
    <row r="225" spans="1:2" x14ac:dyDescent="0.25">
      <c r="A225" s="18" t="s">
        <v>691</v>
      </c>
      <c r="B225" s="18" t="s">
        <v>692</v>
      </c>
    </row>
    <row r="226" spans="1:2" x14ac:dyDescent="0.25">
      <c r="A226" s="18" t="s">
        <v>693</v>
      </c>
      <c r="B226" s="18" t="s">
        <v>694</v>
      </c>
    </row>
    <row r="227" spans="1:2" x14ac:dyDescent="0.25">
      <c r="A227" s="18" t="s">
        <v>695</v>
      </c>
      <c r="B227" s="18" t="s">
        <v>696</v>
      </c>
    </row>
    <row r="228" spans="1:2" x14ac:dyDescent="0.25">
      <c r="A228" s="18" t="s">
        <v>697</v>
      </c>
      <c r="B228" s="18" t="s">
        <v>698</v>
      </c>
    </row>
    <row r="229" spans="1:2" x14ac:dyDescent="0.25">
      <c r="A229" s="18" t="s">
        <v>699</v>
      </c>
      <c r="B229" s="18" t="s">
        <v>700</v>
      </c>
    </row>
    <row r="230" spans="1:2" x14ac:dyDescent="0.25">
      <c r="A230" s="18" t="s">
        <v>701</v>
      </c>
      <c r="B230" s="18" t="s">
        <v>702</v>
      </c>
    </row>
    <row r="231" spans="1:2" x14ac:dyDescent="0.25">
      <c r="A231" s="18" t="s">
        <v>703</v>
      </c>
      <c r="B231" s="18" t="s">
        <v>704</v>
      </c>
    </row>
    <row r="232" spans="1:2" x14ac:dyDescent="0.25">
      <c r="A232" s="18" t="s">
        <v>705</v>
      </c>
      <c r="B232" s="18" t="s">
        <v>706</v>
      </c>
    </row>
    <row r="233" spans="1:2" x14ac:dyDescent="0.25">
      <c r="A233" s="18" t="s">
        <v>148</v>
      </c>
      <c r="B233" s="18" t="s">
        <v>707</v>
      </c>
    </row>
    <row r="234" spans="1:2" x14ac:dyDescent="0.25">
      <c r="A234" s="18" t="s">
        <v>267</v>
      </c>
      <c r="B234" s="18" t="s">
        <v>708</v>
      </c>
    </row>
    <row r="235" spans="1:2" x14ac:dyDescent="0.25">
      <c r="A235" s="18" t="s">
        <v>709</v>
      </c>
      <c r="B235" s="18" t="s">
        <v>710</v>
      </c>
    </row>
    <row r="236" spans="1:2" x14ac:dyDescent="0.25">
      <c r="A236" s="18" t="s">
        <v>711</v>
      </c>
      <c r="B236" s="18" t="s">
        <v>712</v>
      </c>
    </row>
    <row r="237" spans="1:2" x14ac:dyDescent="0.25">
      <c r="A237" s="18" t="s">
        <v>713</v>
      </c>
      <c r="B237" s="18" t="s">
        <v>714</v>
      </c>
    </row>
    <row r="238" spans="1:2" x14ac:dyDescent="0.25">
      <c r="A238" s="18" t="s">
        <v>715</v>
      </c>
      <c r="B238" s="18" t="s">
        <v>716</v>
      </c>
    </row>
    <row r="239" spans="1:2" x14ac:dyDescent="0.25">
      <c r="A239" s="18" t="s">
        <v>717</v>
      </c>
      <c r="B239" s="18" t="s">
        <v>718</v>
      </c>
    </row>
    <row r="240" spans="1:2" x14ac:dyDescent="0.25">
      <c r="A240" s="18" t="s">
        <v>719</v>
      </c>
      <c r="B240" s="18" t="s">
        <v>720</v>
      </c>
    </row>
    <row r="241" spans="1:2" x14ac:dyDescent="0.25">
      <c r="A241" s="18" t="s">
        <v>721</v>
      </c>
      <c r="B241" s="18" t="s">
        <v>722</v>
      </c>
    </row>
    <row r="242" spans="1:2" x14ac:dyDescent="0.25">
      <c r="A242" s="18" t="s">
        <v>723</v>
      </c>
      <c r="B242" s="18" t="s">
        <v>724</v>
      </c>
    </row>
  </sheetData>
  <sheetProtection password="C86F" sheet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defaultRowHeight="15" x14ac:dyDescent="0.25"/>
  <cols>
    <col min="1" max="1" width="50" customWidth="1"/>
  </cols>
  <sheetData>
    <row r="1" spans="1:2" x14ac:dyDescent="0.25">
      <c r="A1" s="18" t="s">
        <v>218</v>
      </c>
      <c r="B1" s="18" t="s">
        <v>188</v>
      </c>
    </row>
    <row r="2" spans="1:2" x14ac:dyDescent="0.25">
      <c r="A2" s="18" t="s">
        <v>219</v>
      </c>
      <c r="B2" s="18" t="s">
        <v>181</v>
      </c>
    </row>
    <row r="3" spans="1:2" x14ac:dyDescent="0.25">
      <c r="A3" s="18" t="s">
        <v>220</v>
      </c>
      <c r="B3" s="18" t="s">
        <v>221</v>
      </c>
    </row>
    <row r="4" spans="1:2" x14ac:dyDescent="0.25">
      <c r="A4" s="18" t="s">
        <v>222</v>
      </c>
      <c r="B4" s="18" t="s">
        <v>176</v>
      </c>
    </row>
    <row r="5" spans="1:2" x14ac:dyDescent="0.25">
      <c r="A5" s="18" t="s">
        <v>223</v>
      </c>
      <c r="B5" s="18" t="s">
        <v>224</v>
      </c>
    </row>
    <row r="6" spans="1:2" x14ac:dyDescent="0.25">
      <c r="A6" s="18" t="s">
        <v>225</v>
      </c>
      <c r="B6" s="18" t="s">
        <v>226</v>
      </c>
    </row>
    <row r="7" spans="1:2" x14ac:dyDescent="0.25">
      <c r="A7" s="18" t="s">
        <v>227</v>
      </c>
      <c r="B7" s="18" t="s">
        <v>228</v>
      </c>
    </row>
    <row r="8" spans="1:2" x14ac:dyDescent="0.25">
      <c r="A8" s="18" t="s">
        <v>229</v>
      </c>
      <c r="B8" s="18" t="s">
        <v>230</v>
      </c>
    </row>
    <row r="9" spans="1:2" x14ac:dyDescent="0.25">
      <c r="A9" s="18" t="s">
        <v>179</v>
      </c>
      <c r="B9" s="18" t="s">
        <v>231</v>
      </c>
    </row>
    <row r="10" spans="1:2" x14ac:dyDescent="0.25">
      <c r="A10" s="18" t="s">
        <v>180</v>
      </c>
      <c r="B10" s="18" t="s">
        <v>232</v>
      </c>
    </row>
    <row r="11" spans="1:2" x14ac:dyDescent="0.25">
      <c r="A11" s="18" t="s">
        <v>233</v>
      </c>
      <c r="B11" s="18" t="s">
        <v>234</v>
      </c>
    </row>
    <row r="12" spans="1:2" x14ac:dyDescent="0.25">
      <c r="A12" s="18" t="s">
        <v>191</v>
      </c>
      <c r="B12" s="18" t="s">
        <v>235</v>
      </c>
    </row>
    <row r="13" spans="1:2" x14ac:dyDescent="0.25">
      <c r="A13" s="18" t="s">
        <v>236</v>
      </c>
      <c r="B13" s="18" t="s">
        <v>237</v>
      </c>
    </row>
    <row r="14" spans="1:2" x14ac:dyDescent="0.25">
      <c r="A14" s="18" t="s">
        <v>238</v>
      </c>
      <c r="B14" s="18" t="s">
        <v>239</v>
      </c>
    </row>
    <row r="15" spans="1:2" x14ac:dyDescent="0.25">
      <c r="A15" s="18" t="s">
        <v>240</v>
      </c>
      <c r="B15" s="18" t="s">
        <v>171</v>
      </c>
    </row>
    <row r="16" spans="1:2" x14ac:dyDescent="0.25">
      <c r="A16" s="18" t="s">
        <v>241</v>
      </c>
      <c r="B16" s="18" t="s">
        <v>242</v>
      </c>
    </row>
    <row r="17" spans="1:2" x14ac:dyDescent="0.25">
      <c r="A17" s="18" t="s">
        <v>243</v>
      </c>
      <c r="B17" s="18" t="s">
        <v>244</v>
      </c>
    </row>
    <row r="18" spans="1:2" x14ac:dyDescent="0.25">
      <c r="A18" s="18" t="s">
        <v>245</v>
      </c>
      <c r="B18" s="18" t="s">
        <v>246</v>
      </c>
    </row>
    <row r="19" spans="1:2" x14ac:dyDescent="0.25">
      <c r="A19" s="18" t="s">
        <v>247</v>
      </c>
      <c r="B19" s="18" t="s">
        <v>248</v>
      </c>
    </row>
    <row r="20" spans="1:2" x14ac:dyDescent="0.25">
      <c r="A20" s="18" t="s">
        <v>249</v>
      </c>
      <c r="B20" s="18" t="s">
        <v>250</v>
      </c>
    </row>
    <row r="21" spans="1:2" x14ac:dyDescent="0.25">
      <c r="A21" s="18" t="s">
        <v>251</v>
      </c>
      <c r="B21" s="18" t="s">
        <v>252</v>
      </c>
    </row>
    <row r="22" spans="1:2" x14ac:dyDescent="0.25">
      <c r="A22" s="18" t="s">
        <v>253</v>
      </c>
      <c r="B22" s="18" t="s">
        <v>254</v>
      </c>
    </row>
    <row r="23" spans="1:2" x14ac:dyDescent="0.25">
      <c r="A23" s="18" t="s">
        <v>255</v>
      </c>
      <c r="B23" s="18" t="s">
        <v>256</v>
      </c>
    </row>
    <row r="24" spans="1:2" x14ac:dyDescent="0.25">
      <c r="A24" s="18" t="s">
        <v>257</v>
      </c>
      <c r="B24" s="18" t="s">
        <v>258</v>
      </c>
    </row>
    <row r="25" spans="1:2" x14ac:dyDescent="0.25">
      <c r="A25" s="18" t="s">
        <v>725</v>
      </c>
      <c r="B25" s="18" t="s">
        <v>726</v>
      </c>
    </row>
    <row r="26" spans="1:2" x14ac:dyDescent="0.25">
      <c r="A26" s="18" t="s">
        <v>259</v>
      </c>
      <c r="B26" s="18" t="s">
        <v>260</v>
      </c>
    </row>
    <row r="27" spans="1:2" x14ac:dyDescent="0.25">
      <c r="A27" s="18" t="s">
        <v>261</v>
      </c>
      <c r="B27" s="18" t="s">
        <v>262</v>
      </c>
    </row>
    <row r="28" spans="1:2" x14ac:dyDescent="0.25">
      <c r="A28" s="18" t="s">
        <v>263</v>
      </c>
      <c r="B28" s="18" t="s">
        <v>264</v>
      </c>
    </row>
    <row r="29" spans="1:2" x14ac:dyDescent="0.25">
      <c r="A29" s="18" t="s">
        <v>265</v>
      </c>
      <c r="B29" s="18" t="s">
        <v>266</v>
      </c>
    </row>
    <row r="30" spans="1:2" x14ac:dyDescent="0.25">
      <c r="A30" s="18" t="s">
        <v>267</v>
      </c>
      <c r="B30" s="18" t="s">
        <v>268</v>
      </c>
    </row>
    <row r="31" spans="1:2" x14ac:dyDescent="0.25">
      <c r="A31" s="18" t="s">
        <v>269</v>
      </c>
      <c r="B31" s="18" t="s">
        <v>185</v>
      </c>
    </row>
    <row r="32" spans="1:2" x14ac:dyDescent="0.25">
      <c r="A32" s="18" t="s">
        <v>270</v>
      </c>
      <c r="B32" s="18" t="s">
        <v>271</v>
      </c>
    </row>
    <row r="33" spans="1:2" x14ac:dyDescent="0.25">
      <c r="A33" s="18" t="s">
        <v>272</v>
      </c>
      <c r="B33" s="18" t="s">
        <v>273</v>
      </c>
    </row>
    <row r="34" spans="1:2" x14ac:dyDescent="0.25">
      <c r="A34" s="18" t="s">
        <v>274</v>
      </c>
      <c r="B34" s="18" t="s">
        <v>275</v>
      </c>
    </row>
    <row r="35" spans="1:2" x14ac:dyDescent="0.25">
      <c r="A35" s="18" t="s">
        <v>276</v>
      </c>
      <c r="B35" s="18" t="s">
        <v>277</v>
      </c>
    </row>
  </sheetData>
  <sheetProtection password="C86F" sheet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31"/>
  <sheetViews>
    <sheetView workbookViewId="0"/>
  </sheetViews>
  <sheetFormatPr defaultRowHeight="15" x14ac:dyDescent="0.25"/>
  <sheetData>
    <row r="1" spans="1:6" x14ac:dyDescent="0.25">
      <c r="A1" t="s">
        <v>36</v>
      </c>
      <c r="B1" s="17">
        <v>4</v>
      </c>
      <c r="C1" t="s">
        <v>37</v>
      </c>
      <c r="D1" s="18" t="s">
        <v>38</v>
      </c>
      <c r="E1" s="18" t="s">
        <v>0</v>
      </c>
    </row>
    <row r="2" spans="1:6" x14ac:dyDescent="0.25">
      <c r="A2" t="s">
        <v>36</v>
      </c>
      <c r="B2" s="17">
        <v>4</v>
      </c>
      <c r="C2" t="s">
        <v>39</v>
      </c>
      <c r="D2" s="18" t="s">
        <v>38</v>
      </c>
      <c r="E2" s="18" t="s">
        <v>7</v>
      </c>
    </row>
    <row r="3" spans="1:6" x14ac:dyDescent="0.25">
      <c r="A3" t="s">
        <v>36</v>
      </c>
      <c r="B3" s="17">
        <v>4</v>
      </c>
      <c r="C3" t="s">
        <v>40</v>
      </c>
      <c r="D3" s="18" t="s">
        <v>38</v>
      </c>
      <c r="E3" s="18" t="s">
        <v>12</v>
      </c>
    </row>
    <row r="4" spans="1:6" x14ac:dyDescent="0.25">
      <c r="A4" t="s">
        <v>41</v>
      </c>
      <c r="B4" s="17">
        <v>4</v>
      </c>
      <c r="C4" t="s">
        <v>42</v>
      </c>
      <c r="D4" s="18" t="s">
        <v>38</v>
      </c>
      <c r="E4" s="18" t="s">
        <v>3</v>
      </c>
    </row>
    <row r="5" spans="1:6" x14ac:dyDescent="0.25">
      <c r="A5" t="s">
        <v>41</v>
      </c>
      <c r="B5" s="17">
        <v>4</v>
      </c>
      <c r="C5" t="s">
        <v>43</v>
      </c>
      <c r="D5" s="18" t="s">
        <v>38</v>
      </c>
      <c r="E5" s="18" t="s">
        <v>8</v>
      </c>
    </row>
    <row r="6" spans="1:6" x14ac:dyDescent="0.25">
      <c r="A6" t="s">
        <v>44</v>
      </c>
      <c r="B6" s="17">
        <v>4</v>
      </c>
      <c r="C6" t="s">
        <v>37</v>
      </c>
      <c r="D6" s="18" t="s">
        <v>38</v>
      </c>
      <c r="E6" s="18" t="s">
        <v>4</v>
      </c>
    </row>
    <row r="7" spans="1:6" x14ac:dyDescent="0.25">
      <c r="A7" t="s">
        <v>44</v>
      </c>
      <c r="B7" s="17">
        <v>4</v>
      </c>
      <c r="C7" t="s">
        <v>39</v>
      </c>
      <c r="D7" s="18" t="s">
        <v>38</v>
      </c>
      <c r="E7" s="18" t="s">
        <v>9</v>
      </c>
    </row>
    <row r="8" spans="1:6" x14ac:dyDescent="0.25">
      <c r="A8" t="s">
        <v>45</v>
      </c>
      <c r="B8" s="17">
        <v>4</v>
      </c>
      <c r="C8" t="s">
        <v>37</v>
      </c>
      <c r="D8" s="18" t="s">
        <v>38</v>
      </c>
      <c r="E8" s="18" t="s">
        <v>5</v>
      </c>
    </row>
    <row r="9" spans="1:6" x14ac:dyDescent="0.25">
      <c r="A9" t="s">
        <v>45</v>
      </c>
      <c r="B9" s="17">
        <v>4</v>
      </c>
      <c r="C9" t="s">
        <v>39</v>
      </c>
      <c r="D9" s="18" t="s">
        <v>38</v>
      </c>
      <c r="E9" s="18" t="s">
        <v>10</v>
      </c>
    </row>
    <row r="10" spans="1:6" x14ac:dyDescent="0.25">
      <c r="A10" t="s">
        <v>46</v>
      </c>
      <c r="B10" s="17">
        <v>4</v>
      </c>
      <c r="C10" t="s">
        <v>42</v>
      </c>
      <c r="D10" s="18" t="s">
        <v>38</v>
      </c>
      <c r="E10" s="18" t="s">
        <v>6</v>
      </c>
    </row>
    <row r="11" spans="1:6" x14ac:dyDescent="0.25">
      <c r="A11" t="s">
        <v>46</v>
      </c>
      <c r="B11" s="17">
        <v>4</v>
      </c>
      <c r="C11" t="s">
        <v>43</v>
      </c>
      <c r="D11" s="18" t="s">
        <v>38</v>
      </c>
      <c r="E11" s="18" t="s">
        <v>11</v>
      </c>
    </row>
    <row r="12" spans="1:6" x14ac:dyDescent="0.25">
      <c r="A12" t="s">
        <v>0</v>
      </c>
      <c r="B12" s="17">
        <v>3</v>
      </c>
      <c r="C12" t="s">
        <v>1</v>
      </c>
      <c r="D12" s="18" t="s">
        <v>47</v>
      </c>
      <c r="E12" s="18" t="s">
        <v>48</v>
      </c>
      <c r="F12" s="18" t="s">
        <v>49</v>
      </c>
    </row>
    <row r="13" spans="1:6" x14ac:dyDescent="0.25">
      <c r="A13" t="s">
        <v>0</v>
      </c>
      <c r="B13" s="17">
        <v>4</v>
      </c>
      <c r="C13" t="s">
        <v>1</v>
      </c>
      <c r="D13" s="18" t="s">
        <v>47</v>
      </c>
      <c r="E13" s="18" t="s">
        <v>50</v>
      </c>
      <c r="F13" s="18" t="s">
        <v>49</v>
      </c>
    </row>
    <row r="14" spans="1:6" x14ac:dyDescent="0.25">
      <c r="A14" t="s">
        <v>3</v>
      </c>
      <c r="B14" s="17">
        <v>3</v>
      </c>
      <c r="C14" t="s">
        <v>1</v>
      </c>
      <c r="D14" s="18" t="s">
        <v>47</v>
      </c>
      <c r="E14" s="18" t="s">
        <v>48</v>
      </c>
      <c r="F14" s="18" t="s">
        <v>49</v>
      </c>
    </row>
    <row r="15" spans="1:6" x14ac:dyDescent="0.25">
      <c r="A15" t="s">
        <v>3</v>
      </c>
      <c r="B15" s="17">
        <v>4</v>
      </c>
      <c r="C15" t="s">
        <v>1</v>
      </c>
      <c r="D15" s="18" t="s">
        <v>47</v>
      </c>
      <c r="E15" s="18" t="s">
        <v>50</v>
      </c>
      <c r="F15" s="18" t="s">
        <v>49</v>
      </c>
    </row>
    <row r="16" spans="1:6" x14ac:dyDescent="0.25">
      <c r="A16" t="s">
        <v>4</v>
      </c>
      <c r="B16" s="17">
        <v>3</v>
      </c>
      <c r="C16" t="s">
        <v>1</v>
      </c>
      <c r="D16" s="18" t="s">
        <v>47</v>
      </c>
      <c r="E16" s="18" t="s">
        <v>51</v>
      </c>
      <c r="F16" s="18" t="s">
        <v>49</v>
      </c>
    </row>
    <row r="17" spans="1:6" x14ac:dyDescent="0.25">
      <c r="A17" t="s">
        <v>4</v>
      </c>
      <c r="B17" s="17">
        <v>4</v>
      </c>
      <c r="C17" t="s">
        <v>1</v>
      </c>
      <c r="D17" s="18" t="s">
        <v>47</v>
      </c>
      <c r="E17" s="18" t="s">
        <v>50</v>
      </c>
      <c r="F17" s="18" t="s">
        <v>49</v>
      </c>
    </row>
    <row r="18" spans="1:6" x14ac:dyDescent="0.25">
      <c r="A18" t="s">
        <v>5</v>
      </c>
      <c r="B18" s="17">
        <v>3</v>
      </c>
      <c r="C18" t="s">
        <v>1</v>
      </c>
      <c r="D18" s="18" t="s">
        <v>47</v>
      </c>
      <c r="E18" s="18" t="s">
        <v>48</v>
      </c>
      <c r="F18" s="18" t="s">
        <v>49</v>
      </c>
    </row>
    <row r="19" spans="1:6" x14ac:dyDescent="0.25">
      <c r="A19" t="s">
        <v>5</v>
      </c>
      <c r="B19" s="17">
        <v>4</v>
      </c>
      <c r="C19" t="s">
        <v>1</v>
      </c>
      <c r="D19" s="18" t="s">
        <v>47</v>
      </c>
      <c r="E19" s="18" t="s">
        <v>50</v>
      </c>
      <c r="F19" s="18" t="s">
        <v>49</v>
      </c>
    </row>
    <row r="20" spans="1:6" x14ac:dyDescent="0.25">
      <c r="A20" t="s">
        <v>6</v>
      </c>
      <c r="B20" s="17">
        <v>3</v>
      </c>
      <c r="C20" t="s">
        <v>1</v>
      </c>
      <c r="D20" s="18" t="s">
        <v>47</v>
      </c>
      <c r="E20" s="18" t="s">
        <v>48</v>
      </c>
      <c r="F20" s="18" t="s">
        <v>49</v>
      </c>
    </row>
    <row r="21" spans="1:6" x14ac:dyDescent="0.25">
      <c r="A21" t="s">
        <v>6</v>
      </c>
      <c r="B21" s="17">
        <v>4</v>
      </c>
      <c r="C21" t="s">
        <v>1</v>
      </c>
      <c r="D21" s="18" t="s">
        <v>47</v>
      </c>
      <c r="E21" s="18" t="s">
        <v>50</v>
      </c>
      <c r="F21" s="18" t="s">
        <v>49</v>
      </c>
    </row>
    <row r="22" spans="1:6" x14ac:dyDescent="0.25">
      <c r="A22" t="s">
        <v>7</v>
      </c>
      <c r="B22" s="17">
        <v>3</v>
      </c>
      <c r="C22" t="s">
        <v>1</v>
      </c>
      <c r="D22" s="18" t="s">
        <v>47</v>
      </c>
      <c r="E22" s="18" t="s">
        <v>52</v>
      </c>
      <c r="F22" s="18" t="s">
        <v>49</v>
      </c>
    </row>
    <row r="23" spans="1:6" x14ac:dyDescent="0.25">
      <c r="A23" t="s">
        <v>8</v>
      </c>
      <c r="B23" s="17">
        <v>3</v>
      </c>
      <c r="C23" t="s">
        <v>1</v>
      </c>
      <c r="D23" s="18" t="s">
        <v>47</v>
      </c>
      <c r="E23" s="18" t="s">
        <v>52</v>
      </c>
      <c r="F23" s="18" t="s">
        <v>49</v>
      </c>
    </row>
    <row r="24" spans="1:6" x14ac:dyDescent="0.25">
      <c r="A24" t="s">
        <v>9</v>
      </c>
      <c r="B24" s="17">
        <v>3</v>
      </c>
      <c r="C24" t="s">
        <v>1</v>
      </c>
      <c r="D24" s="18" t="s">
        <v>47</v>
      </c>
      <c r="E24" s="18" t="s">
        <v>52</v>
      </c>
      <c r="F24" s="18" t="s">
        <v>49</v>
      </c>
    </row>
    <row r="25" spans="1:6" x14ac:dyDescent="0.25">
      <c r="A25" t="s">
        <v>10</v>
      </c>
      <c r="B25" s="17">
        <v>3</v>
      </c>
      <c r="C25" t="s">
        <v>1</v>
      </c>
      <c r="D25" s="18" t="s">
        <v>47</v>
      </c>
      <c r="E25" s="18" t="s">
        <v>52</v>
      </c>
      <c r="F25" s="18" t="s">
        <v>49</v>
      </c>
    </row>
    <row r="26" spans="1:6" x14ac:dyDescent="0.25">
      <c r="A26" t="s">
        <v>11</v>
      </c>
      <c r="B26" s="17">
        <v>3</v>
      </c>
      <c r="C26" t="s">
        <v>1</v>
      </c>
      <c r="D26" s="18" t="s">
        <v>47</v>
      </c>
      <c r="E26" s="18" t="s">
        <v>52</v>
      </c>
      <c r="F26" s="18" t="s">
        <v>49</v>
      </c>
    </row>
    <row r="27" spans="1:6" x14ac:dyDescent="0.25">
      <c r="A27" t="s">
        <v>12</v>
      </c>
      <c r="B27" s="17">
        <v>3</v>
      </c>
      <c r="C27" t="s">
        <v>1</v>
      </c>
      <c r="D27" s="18" t="s">
        <v>47</v>
      </c>
      <c r="E27" s="18" t="s">
        <v>53</v>
      </c>
      <c r="F27" s="18" t="s">
        <v>49</v>
      </c>
    </row>
    <row r="28" spans="1:6" x14ac:dyDescent="0.25">
      <c r="A28" t="s">
        <v>13</v>
      </c>
      <c r="B28" s="17">
        <v>3</v>
      </c>
      <c r="C28" t="s">
        <v>1</v>
      </c>
      <c r="D28" s="18" t="s">
        <v>47</v>
      </c>
      <c r="E28" s="18" t="s">
        <v>53</v>
      </c>
      <c r="F28" s="18" t="s">
        <v>49</v>
      </c>
    </row>
    <row r="29" spans="1:6" x14ac:dyDescent="0.25">
      <c r="A29" t="s">
        <v>14</v>
      </c>
      <c r="B29" s="17">
        <v>3</v>
      </c>
      <c r="C29" t="s">
        <v>1</v>
      </c>
      <c r="D29" s="18" t="s">
        <v>47</v>
      </c>
      <c r="E29" s="18" t="s">
        <v>53</v>
      </c>
      <c r="F29" s="18" t="s">
        <v>49</v>
      </c>
    </row>
    <row r="30" spans="1:6" x14ac:dyDescent="0.25">
      <c r="A30" t="s">
        <v>15</v>
      </c>
      <c r="B30" s="17">
        <v>3</v>
      </c>
      <c r="C30" t="s">
        <v>1</v>
      </c>
      <c r="D30" s="18" t="s">
        <v>47</v>
      </c>
      <c r="E30" s="18" t="s">
        <v>53</v>
      </c>
      <c r="F30" s="18" t="s">
        <v>49</v>
      </c>
    </row>
    <row r="31" spans="1:6" x14ac:dyDescent="0.25">
      <c r="A31" t="s">
        <v>16</v>
      </c>
      <c r="B31" s="17">
        <v>3</v>
      </c>
      <c r="C31" t="s">
        <v>1</v>
      </c>
      <c r="D31" s="18" t="s">
        <v>47</v>
      </c>
      <c r="E31" s="18" t="s">
        <v>53</v>
      </c>
      <c r="F31" s="18" t="s">
        <v>49</v>
      </c>
    </row>
  </sheetData>
  <sheetProtection password="C86F" sheet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50" customWidth="1"/>
  </cols>
  <sheetData>
    <row r="1" spans="1:2" x14ac:dyDescent="0.25">
      <c r="A1" s="18" t="s">
        <v>368</v>
      </c>
      <c r="B1" s="18" t="s">
        <v>369</v>
      </c>
    </row>
    <row r="2" spans="1:2" x14ac:dyDescent="0.25">
      <c r="A2" s="18" t="s">
        <v>125</v>
      </c>
      <c r="B2" s="18" t="s">
        <v>580</v>
      </c>
    </row>
    <row r="3" spans="1:2" x14ac:dyDescent="0.25">
      <c r="A3" s="18" t="s">
        <v>727</v>
      </c>
      <c r="B3" s="18" t="s">
        <v>728</v>
      </c>
    </row>
    <row r="4" spans="1:2" x14ac:dyDescent="0.25">
      <c r="A4" s="18" t="s">
        <v>132</v>
      </c>
      <c r="B4" s="18" t="s">
        <v>634</v>
      </c>
    </row>
    <row r="5" spans="1:2" x14ac:dyDescent="0.25">
      <c r="A5" s="18" t="s">
        <v>635</v>
      </c>
      <c r="B5" s="18" t="s">
        <v>636</v>
      </c>
    </row>
    <row r="6" spans="1:2" x14ac:dyDescent="0.25">
      <c r="A6" s="18" t="s">
        <v>729</v>
      </c>
      <c r="B6" s="18" t="s">
        <v>730</v>
      </c>
    </row>
    <row r="7" spans="1:2" x14ac:dyDescent="0.25">
      <c r="A7" s="18" t="s">
        <v>138</v>
      </c>
      <c r="B7" s="18" t="s">
        <v>731</v>
      </c>
    </row>
    <row r="8" spans="1:2" x14ac:dyDescent="0.25">
      <c r="A8" s="18" t="s">
        <v>705</v>
      </c>
      <c r="B8" s="18" t="s">
        <v>732</v>
      </c>
    </row>
  </sheetData>
  <sheetProtection password="C86F" sheet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50" customWidth="1"/>
  </cols>
  <sheetData>
    <row r="1" spans="1:2" x14ac:dyDescent="0.25">
      <c r="A1" s="18" t="s">
        <v>368</v>
      </c>
      <c r="B1" s="18" t="s">
        <v>733</v>
      </c>
    </row>
    <row r="2" spans="1:2" x14ac:dyDescent="0.25">
      <c r="A2" s="18" t="s">
        <v>125</v>
      </c>
      <c r="B2" s="18" t="s">
        <v>734</v>
      </c>
    </row>
    <row r="3" spans="1:2" x14ac:dyDescent="0.25">
      <c r="A3" s="18" t="s">
        <v>727</v>
      </c>
      <c r="B3" s="18" t="s">
        <v>735</v>
      </c>
    </row>
    <row r="4" spans="1:2" x14ac:dyDescent="0.25">
      <c r="A4" s="18" t="s">
        <v>132</v>
      </c>
      <c r="B4" s="18" t="s">
        <v>736</v>
      </c>
    </row>
    <row r="5" spans="1:2" x14ac:dyDescent="0.25">
      <c r="A5" s="18" t="s">
        <v>729</v>
      </c>
      <c r="B5" s="18" t="s">
        <v>737</v>
      </c>
    </row>
    <row r="6" spans="1:2" x14ac:dyDescent="0.25">
      <c r="A6" s="18" t="s">
        <v>140</v>
      </c>
      <c r="B6" s="18" t="s">
        <v>738</v>
      </c>
    </row>
    <row r="7" spans="1:2" x14ac:dyDescent="0.25">
      <c r="A7" s="18" t="s">
        <v>148</v>
      </c>
      <c r="B7" s="18" t="s">
        <v>739</v>
      </c>
    </row>
  </sheetData>
  <sheetProtection password="C86F" sheet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15"/>
  <sheetViews>
    <sheetView workbookViewId="0">
      <selection activeCell="E1" sqref="E1:E65536"/>
    </sheetView>
  </sheetViews>
  <sheetFormatPr defaultRowHeight="15" x14ac:dyDescent="0.25"/>
  <cols>
    <col min="5" max="5" width="9.140625" style="1" customWidth="1"/>
  </cols>
  <sheetData>
    <row r="1" spans="1:7" x14ac:dyDescent="0.25">
      <c r="A1" t="s">
        <v>0</v>
      </c>
      <c r="B1" s="17">
        <v>7</v>
      </c>
      <c r="C1" s="17">
        <v>9</v>
      </c>
      <c r="D1" s="17">
        <v>4</v>
      </c>
      <c r="E1" s="18" t="s">
        <v>1</v>
      </c>
      <c r="F1" s="17">
        <v>11</v>
      </c>
      <c r="G1" t="s">
        <v>2</v>
      </c>
    </row>
    <row r="2" spans="1:7" x14ac:dyDescent="0.25">
      <c r="A2" t="s">
        <v>3</v>
      </c>
      <c r="B2" s="17">
        <v>7</v>
      </c>
      <c r="C2" s="17">
        <v>21</v>
      </c>
      <c r="D2" s="17">
        <v>4</v>
      </c>
      <c r="E2" s="18" t="s">
        <v>1</v>
      </c>
      <c r="F2" s="17">
        <v>11</v>
      </c>
      <c r="G2" t="s">
        <v>2</v>
      </c>
    </row>
    <row r="3" spans="1:7" x14ac:dyDescent="0.25">
      <c r="A3" t="s">
        <v>4</v>
      </c>
      <c r="B3" s="17">
        <v>7</v>
      </c>
      <c r="C3" s="17">
        <v>8</v>
      </c>
      <c r="D3" s="17">
        <v>4</v>
      </c>
      <c r="E3" s="18" t="s">
        <v>1</v>
      </c>
      <c r="F3" s="17">
        <v>11</v>
      </c>
      <c r="G3" t="s">
        <v>2</v>
      </c>
    </row>
    <row r="4" spans="1:7" x14ac:dyDescent="0.25">
      <c r="A4" t="s">
        <v>5</v>
      </c>
      <c r="B4" s="17">
        <v>7</v>
      </c>
      <c r="C4" s="17">
        <v>7</v>
      </c>
      <c r="D4" s="17">
        <v>4</v>
      </c>
      <c r="E4" s="18" t="s">
        <v>1</v>
      </c>
      <c r="F4" s="17">
        <v>11</v>
      </c>
      <c r="G4" t="s">
        <v>2</v>
      </c>
    </row>
    <row r="5" spans="1:7" x14ac:dyDescent="0.25">
      <c r="A5" t="s">
        <v>6</v>
      </c>
      <c r="B5" s="17">
        <v>7</v>
      </c>
      <c r="C5" s="17">
        <v>7</v>
      </c>
      <c r="D5" s="17">
        <v>4</v>
      </c>
      <c r="E5" s="18" t="s">
        <v>1</v>
      </c>
      <c r="F5" s="17">
        <v>11</v>
      </c>
      <c r="G5" t="s">
        <v>2</v>
      </c>
    </row>
    <row r="6" spans="1:7" x14ac:dyDescent="0.25">
      <c r="A6" t="s">
        <v>7</v>
      </c>
      <c r="B6" s="17">
        <v>7</v>
      </c>
      <c r="C6" s="17">
        <v>7</v>
      </c>
      <c r="D6" s="17">
        <v>4</v>
      </c>
      <c r="E6" s="18" t="s">
        <v>1</v>
      </c>
      <c r="F6" s="17">
        <v>10</v>
      </c>
      <c r="G6" t="s">
        <v>2</v>
      </c>
    </row>
    <row r="7" spans="1:7" x14ac:dyDescent="0.25">
      <c r="A7" t="s">
        <v>8</v>
      </c>
      <c r="B7" s="17">
        <v>7</v>
      </c>
      <c r="C7" s="17">
        <v>7</v>
      </c>
      <c r="D7" s="17">
        <v>4</v>
      </c>
      <c r="E7" s="18" t="s">
        <v>1</v>
      </c>
      <c r="F7" s="17">
        <v>10</v>
      </c>
      <c r="G7" t="s">
        <v>2</v>
      </c>
    </row>
    <row r="8" spans="1:7" x14ac:dyDescent="0.25">
      <c r="A8" t="s">
        <v>9</v>
      </c>
      <c r="B8" s="17">
        <v>7</v>
      </c>
      <c r="C8" s="17">
        <v>7</v>
      </c>
      <c r="D8" s="17">
        <v>4</v>
      </c>
      <c r="E8" s="18" t="s">
        <v>1</v>
      </c>
      <c r="F8" s="17">
        <v>10</v>
      </c>
      <c r="G8" t="s">
        <v>2</v>
      </c>
    </row>
    <row r="9" spans="1:7" x14ac:dyDescent="0.25">
      <c r="A9" t="s">
        <v>10</v>
      </c>
      <c r="B9" s="17">
        <v>7</v>
      </c>
      <c r="C9" s="17">
        <v>7</v>
      </c>
      <c r="D9" s="17">
        <v>4</v>
      </c>
      <c r="E9" s="18" t="s">
        <v>1</v>
      </c>
      <c r="F9" s="17">
        <v>10</v>
      </c>
      <c r="G9" t="s">
        <v>2</v>
      </c>
    </row>
    <row r="10" spans="1:7" x14ac:dyDescent="0.25">
      <c r="A10" t="s">
        <v>11</v>
      </c>
      <c r="B10" s="17">
        <v>7</v>
      </c>
      <c r="C10" s="17">
        <v>7</v>
      </c>
      <c r="D10" s="17">
        <v>4</v>
      </c>
      <c r="E10" s="18" t="s">
        <v>1</v>
      </c>
      <c r="F10" s="17">
        <v>10</v>
      </c>
      <c r="G10" t="s">
        <v>2</v>
      </c>
    </row>
    <row r="11" spans="1:7" x14ac:dyDescent="0.25">
      <c r="A11" t="s">
        <v>12</v>
      </c>
      <c r="B11" s="17">
        <v>7</v>
      </c>
      <c r="C11" s="17">
        <v>7</v>
      </c>
      <c r="D11" s="17">
        <v>4</v>
      </c>
      <c r="E11" s="18" t="s">
        <v>1</v>
      </c>
      <c r="F11" s="17">
        <v>10</v>
      </c>
      <c r="G11" t="s">
        <v>2</v>
      </c>
    </row>
    <row r="12" spans="1:7" x14ac:dyDescent="0.25">
      <c r="A12" t="s">
        <v>13</v>
      </c>
      <c r="B12" s="17">
        <v>7</v>
      </c>
      <c r="C12" s="17">
        <v>7</v>
      </c>
      <c r="D12" s="17">
        <v>4</v>
      </c>
      <c r="E12" s="18" t="s">
        <v>1</v>
      </c>
      <c r="F12" s="17">
        <v>10</v>
      </c>
      <c r="G12" t="s">
        <v>2</v>
      </c>
    </row>
    <row r="13" spans="1:7" x14ac:dyDescent="0.25">
      <c r="A13" t="s">
        <v>14</v>
      </c>
      <c r="B13" s="17">
        <v>7</v>
      </c>
      <c r="C13" s="17">
        <v>7</v>
      </c>
      <c r="D13" s="17">
        <v>4</v>
      </c>
      <c r="E13" s="18" t="s">
        <v>1</v>
      </c>
      <c r="F13" s="17">
        <v>10</v>
      </c>
      <c r="G13" t="s">
        <v>2</v>
      </c>
    </row>
    <row r="14" spans="1:7" x14ac:dyDescent="0.25">
      <c r="A14" t="s">
        <v>15</v>
      </c>
      <c r="B14" s="17">
        <v>7</v>
      </c>
      <c r="C14" s="17">
        <v>7</v>
      </c>
      <c r="D14" s="17">
        <v>4</v>
      </c>
      <c r="E14" s="18" t="s">
        <v>1</v>
      </c>
      <c r="F14" s="17">
        <v>10</v>
      </c>
      <c r="G14" t="s">
        <v>2</v>
      </c>
    </row>
    <row r="15" spans="1:7" x14ac:dyDescent="0.25">
      <c r="A15" t="s">
        <v>16</v>
      </c>
      <c r="B15" s="17">
        <v>7</v>
      </c>
      <c r="C15" s="17">
        <v>7</v>
      </c>
      <c r="D15" s="17">
        <v>4</v>
      </c>
      <c r="E15" s="18" t="s">
        <v>1</v>
      </c>
      <c r="F15" s="17">
        <v>10</v>
      </c>
      <c r="G15" t="s">
        <v>2</v>
      </c>
    </row>
  </sheetData>
  <sheetProtection password="C86F" sheet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6" sqref="B6:G6"/>
    </sheetView>
  </sheetViews>
  <sheetFormatPr defaultRowHeight="10.5" x14ac:dyDescent="0.15"/>
  <cols>
    <col min="1" max="1" width="36" style="2" bestFit="1" customWidth="1"/>
    <col min="2" max="4" width="9.140625" style="2" customWidth="1"/>
    <col min="5" max="5" width="11.5703125" style="2" customWidth="1"/>
    <col min="6" max="6" width="9.140625" style="2" customWidth="1"/>
    <col min="7" max="7" width="22.5703125" style="2" customWidth="1"/>
    <col min="8" max="8" width="16.7109375" style="2" customWidth="1"/>
    <col min="9" max="9" width="16.5703125" style="2" customWidth="1"/>
    <col min="10" max="10" width="9.140625" style="2" customWidth="1"/>
    <col min="11" max="16384" width="9.140625" style="2"/>
  </cols>
  <sheetData>
    <row r="1" spans="1:9" s="3" customFormat="1" ht="15" customHeight="1" x14ac:dyDescent="0.2">
      <c r="A1" s="94" t="s">
        <v>54</v>
      </c>
      <c r="B1" s="95"/>
      <c r="C1" s="95"/>
      <c r="D1" s="95"/>
      <c r="E1" s="95"/>
      <c r="F1" s="95"/>
      <c r="G1" s="95"/>
      <c r="H1" s="95"/>
      <c r="I1" s="5"/>
    </row>
    <row r="2" spans="1:9" s="3" customFormat="1" ht="15" customHeight="1" x14ac:dyDescent="0.2">
      <c r="A2" s="94" t="s">
        <v>55</v>
      </c>
      <c r="B2" s="96"/>
      <c r="C2" s="96"/>
      <c r="D2" s="96"/>
      <c r="E2" s="96"/>
      <c r="F2" s="96"/>
      <c r="G2" s="96"/>
      <c r="H2" s="96"/>
      <c r="I2" s="6" t="s">
        <v>56</v>
      </c>
    </row>
    <row r="3" spans="1:9" s="3" customFormat="1" ht="14.25" customHeight="1" x14ac:dyDescent="0.2">
      <c r="A3" s="101"/>
      <c r="B3" s="101"/>
      <c r="C3" s="101"/>
      <c r="D3" s="101"/>
      <c r="E3" s="101"/>
      <c r="F3" s="101"/>
      <c r="G3" s="101"/>
      <c r="H3" s="7" t="s">
        <v>57</v>
      </c>
      <c r="I3" s="8" t="s">
        <v>20</v>
      </c>
    </row>
    <row r="4" spans="1:9" s="3" customFormat="1" ht="15" customHeight="1" x14ac:dyDescent="0.2">
      <c r="A4" s="102" t="s">
        <v>58</v>
      </c>
      <c r="B4" s="103"/>
      <c r="C4" s="103"/>
      <c r="D4" s="103"/>
      <c r="E4" s="103"/>
      <c r="F4" s="103"/>
      <c r="G4" s="103"/>
      <c r="H4" s="7" t="s">
        <v>59</v>
      </c>
      <c r="I4" s="9" t="s">
        <v>60</v>
      </c>
    </row>
    <row r="5" spans="1:9" s="3" customFormat="1" ht="15" customHeight="1" x14ac:dyDescent="0.2">
      <c r="A5" s="10"/>
      <c r="B5" s="95"/>
      <c r="C5" s="95"/>
      <c r="D5" s="95"/>
      <c r="E5" s="95"/>
      <c r="F5" s="95"/>
      <c r="G5" s="95"/>
      <c r="H5" s="11" t="s">
        <v>61</v>
      </c>
      <c r="I5" s="9" t="s">
        <v>62</v>
      </c>
    </row>
    <row r="6" spans="1:9" s="3" customFormat="1" ht="15" customHeight="1" x14ac:dyDescent="0.2">
      <c r="A6" s="2" t="s">
        <v>32</v>
      </c>
      <c r="B6" s="97" t="s">
        <v>63</v>
      </c>
      <c r="C6" s="98"/>
      <c r="D6" s="98"/>
      <c r="E6" s="98"/>
      <c r="F6" s="98"/>
      <c r="G6" s="98"/>
      <c r="H6" s="11"/>
      <c r="I6" s="9"/>
    </row>
    <row r="7" spans="1:9" s="3" customFormat="1" ht="15" customHeight="1" x14ac:dyDescent="0.2">
      <c r="A7" s="2" t="s">
        <v>64</v>
      </c>
      <c r="B7" s="99" t="s">
        <v>1</v>
      </c>
      <c r="C7" s="100"/>
      <c r="D7" s="100"/>
      <c r="E7" s="100"/>
      <c r="F7" s="100"/>
      <c r="G7" s="100"/>
      <c r="H7" s="7" t="s">
        <v>65</v>
      </c>
      <c r="I7" s="9" t="s">
        <v>66</v>
      </c>
    </row>
    <row r="8" spans="1:9" s="3" customFormat="1" ht="15" customHeight="1" x14ac:dyDescent="0.2">
      <c r="A8" s="2" t="s">
        <v>67</v>
      </c>
      <c r="B8" s="99" t="s">
        <v>1</v>
      </c>
      <c r="C8" s="104"/>
      <c r="D8" s="104"/>
      <c r="E8" s="104"/>
      <c r="F8" s="104"/>
      <c r="G8" s="104"/>
      <c r="H8" s="11" t="s">
        <v>68</v>
      </c>
      <c r="I8" s="9"/>
    </row>
    <row r="9" spans="1:9" s="3" customFormat="1" ht="15" customHeight="1" x14ac:dyDescent="0.2">
      <c r="A9" s="10" t="s">
        <v>69</v>
      </c>
      <c r="B9" s="105" t="s">
        <v>1</v>
      </c>
      <c r="C9" s="106"/>
      <c r="D9" s="106"/>
      <c r="E9" s="106"/>
      <c r="F9" s="106"/>
      <c r="G9" s="106"/>
      <c r="H9" s="11" t="s">
        <v>70</v>
      </c>
      <c r="I9" s="9" t="s">
        <v>71</v>
      </c>
    </row>
    <row r="10" spans="1:9" s="3" customFormat="1" ht="15" customHeight="1" x14ac:dyDescent="0.2">
      <c r="A10" s="10" t="s">
        <v>72</v>
      </c>
      <c r="B10" s="107"/>
      <c r="C10" s="107"/>
      <c r="D10" s="107"/>
      <c r="E10" s="107"/>
      <c r="F10" s="107"/>
      <c r="G10" s="107"/>
      <c r="H10" s="11"/>
      <c r="I10" s="12"/>
    </row>
    <row r="11" spans="1:9" s="3" customFormat="1" ht="15" customHeight="1" x14ac:dyDescent="0.2">
      <c r="A11" s="10"/>
      <c r="B11" s="13"/>
      <c r="C11" s="13"/>
      <c r="D11" s="13"/>
      <c r="E11" s="13"/>
      <c r="F11" s="13"/>
      <c r="G11" s="13"/>
      <c r="H11" s="10"/>
      <c r="I11" s="14"/>
    </row>
    <row r="12" spans="1:9" s="3" customFormat="1" ht="15" customHeight="1" x14ac:dyDescent="0.2">
      <c r="A12" s="10" t="s">
        <v>73</v>
      </c>
      <c r="B12" s="10"/>
      <c r="C12" s="10"/>
      <c r="D12" s="10"/>
      <c r="E12" s="10"/>
      <c r="F12" s="10"/>
      <c r="G12" s="10"/>
      <c r="H12" s="11" t="s">
        <v>74</v>
      </c>
      <c r="I12" s="15" t="s">
        <v>75</v>
      </c>
    </row>
    <row r="13" spans="1:9" x14ac:dyDescent="0.15">
      <c r="A13" s="10" t="s">
        <v>76</v>
      </c>
      <c r="B13" s="5"/>
      <c r="C13" s="5"/>
      <c r="D13" s="10"/>
      <c r="E13" s="16"/>
      <c r="F13" s="16"/>
      <c r="G13" s="16"/>
      <c r="H13" s="11"/>
    </row>
    <row r="15" spans="1:9" s="3" customFormat="1" ht="15.75" customHeight="1" x14ac:dyDescent="0.2">
      <c r="A15" s="2" t="s">
        <v>77</v>
      </c>
      <c r="B15" s="99" t="s">
        <v>1</v>
      </c>
      <c r="C15" s="100"/>
      <c r="D15" s="100"/>
      <c r="E15" s="100"/>
      <c r="F15" s="100"/>
      <c r="G15" s="100"/>
    </row>
    <row r="16" spans="1:9" s="3" customFormat="1" ht="15.75" customHeight="1" x14ac:dyDescent="0.2">
      <c r="A16" s="2" t="s">
        <v>78</v>
      </c>
      <c r="B16" s="99" t="s">
        <v>1</v>
      </c>
      <c r="C16" s="100"/>
      <c r="D16" s="100"/>
      <c r="E16" s="100"/>
      <c r="F16" s="100"/>
      <c r="G16" s="100"/>
    </row>
  </sheetData>
  <sheetProtection password="C86F" sheet="1"/>
  <mergeCells count="11">
    <mergeCell ref="B15:G15"/>
    <mergeCell ref="B16:G16"/>
    <mergeCell ref="B8:G8"/>
    <mergeCell ref="B9:G10"/>
    <mergeCell ref="A1:H1"/>
    <mergeCell ref="A2:H2"/>
    <mergeCell ref="B6:G6"/>
    <mergeCell ref="B7:G7"/>
    <mergeCell ref="B5:G5"/>
    <mergeCell ref="A3:G3"/>
    <mergeCell ref="A4:G4"/>
  </mergeCells>
  <pageMargins left="0.75" right="0.75" top="1" bottom="1" header="0.5" footer="0.5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opLeftCell="C22" workbookViewId="0">
      <selection activeCell="K31" sqref="K31"/>
    </sheetView>
  </sheetViews>
  <sheetFormatPr defaultRowHeight="10.5" x14ac:dyDescent="0.15"/>
  <cols>
    <col min="1" max="1" width="50.7109375" style="19" customWidth="1"/>
    <col min="2" max="2" width="8.7109375" style="20" hidden="1" customWidth="1"/>
    <col min="3" max="3" width="10.7109375" style="20" customWidth="1"/>
    <col min="4" max="4" width="10.7109375" style="19" customWidth="1"/>
    <col min="5" max="11" width="15.7109375" style="19" customWidth="1"/>
    <col min="12" max="12" width="9.140625" style="19" customWidth="1"/>
    <col min="13" max="16384" width="9.140625" style="19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9" t="s">
        <v>79</v>
      </c>
      <c r="B2" s="23" t="s">
        <v>80</v>
      </c>
      <c r="C2" s="108" t="s">
        <v>81</v>
      </c>
      <c r="D2" s="108" t="s">
        <v>82</v>
      </c>
      <c r="E2" s="108" t="s">
        <v>83</v>
      </c>
      <c r="F2" s="108" t="s">
        <v>84</v>
      </c>
      <c r="G2" s="108"/>
      <c r="H2" s="108"/>
      <c r="I2" s="108"/>
      <c r="J2" s="108"/>
      <c r="K2" s="108" t="s">
        <v>85</v>
      </c>
    </row>
    <row r="3" spans="1:11" s="3" customFormat="1" ht="31.5" customHeight="1" x14ac:dyDescent="0.2">
      <c r="A3" s="19"/>
      <c r="B3" s="25"/>
      <c r="C3" s="108"/>
      <c r="D3" s="108"/>
      <c r="E3" s="108"/>
      <c r="F3" s="24" t="s">
        <v>86</v>
      </c>
      <c r="G3" s="24" t="s">
        <v>87</v>
      </c>
      <c r="H3" s="24" t="s">
        <v>88</v>
      </c>
      <c r="I3" s="24" t="s">
        <v>89</v>
      </c>
      <c r="J3" s="24" t="s">
        <v>90</v>
      </c>
      <c r="K3" s="108"/>
    </row>
    <row r="4" spans="1:11" s="3" customFormat="1" ht="15" hidden="1" customHeight="1" x14ac:dyDescent="0.2">
      <c r="A4" s="26" t="s">
        <v>91</v>
      </c>
      <c r="B4" s="25"/>
      <c r="C4" s="24"/>
      <c r="D4" s="24"/>
      <c r="E4" s="27">
        <v>4</v>
      </c>
      <c r="F4" s="27">
        <v>5</v>
      </c>
      <c r="G4" s="27">
        <v>6</v>
      </c>
      <c r="H4" s="27">
        <v>7</v>
      </c>
      <c r="I4" s="27">
        <v>8</v>
      </c>
      <c r="J4" s="27">
        <v>9</v>
      </c>
      <c r="K4" s="27">
        <v>10</v>
      </c>
    </row>
    <row r="5" spans="1:11" s="3" customFormat="1" ht="9.9499999999999993" customHeight="1" x14ac:dyDescent="0.2">
      <c r="A5" s="28">
        <v>1</v>
      </c>
      <c r="B5" s="27"/>
      <c r="C5" s="29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customHeight="1" x14ac:dyDescent="0.2">
      <c r="A6" s="30" t="s">
        <v>92</v>
      </c>
      <c r="B6" s="27" t="s">
        <v>93</v>
      </c>
      <c r="C6" s="31" t="s">
        <v>93</v>
      </c>
      <c r="D6" s="32"/>
      <c r="E6" s="85">
        <f>E7+E8+E9+E10+E11+E16</f>
        <v>288677</v>
      </c>
      <c r="F6" s="85">
        <f>F7+F8+F9+F10+F11+F16</f>
        <v>224186</v>
      </c>
      <c r="G6" s="85">
        <f>G7+G8+G9+G10+G11+G16</f>
        <v>0</v>
      </c>
      <c r="H6" s="85">
        <f>H7+H8+H9+H10+H11+H16</f>
        <v>0</v>
      </c>
      <c r="I6" s="85">
        <f>I7+I8+I9+I10+I11+I16</f>
        <v>0</v>
      </c>
      <c r="J6" s="85">
        <f t="shared" ref="J6:J16" si="0">F6+G6+H6+I6</f>
        <v>224186</v>
      </c>
      <c r="K6" s="85">
        <f>E6-J6</f>
        <v>64491</v>
      </c>
    </row>
    <row r="7" spans="1:11" s="3" customFormat="1" ht="15" customHeight="1" x14ac:dyDescent="0.2">
      <c r="A7" s="30" t="s">
        <v>94</v>
      </c>
      <c r="B7" s="27" t="s">
        <v>95</v>
      </c>
      <c r="C7" s="33" t="s">
        <v>95</v>
      </c>
      <c r="D7" s="34">
        <v>120</v>
      </c>
      <c r="E7" s="86">
        <v>14040</v>
      </c>
      <c r="F7" s="86">
        <v>14040</v>
      </c>
      <c r="G7" s="86">
        <v>0</v>
      </c>
      <c r="H7" s="86">
        <v>0</v>
      </c>
      <c r="I7" s="86">
        <v>0</v>
      </c>
      <c r="J7" s="85">
        <f t="shared" si="0"/>
        <v>14040</v>
      </c>
      <c r="K7" s="85">
        <f>E7-J7</f>
        <v>0</v>
      </c>
    </row>
    <row r="8" spans="1:11" s="3" customFormat="1" ht="22.5" customHeight="1" x14ac:dyDescent="0.2">
      <c r="A8" s="35" t="s">
        <v>96</v>
      </c>
      <c r="B8" s="27" t="s">
        <v>97</v>
      </c>
      <c r="C8" s="33" t="s">
        <v>97</v>
      </c>
      <c r="D8" s="34">
        <v>130</v>
      </c>
      <c r="E8" s="86">
        <v>277193</v>
      </c>
      <c r="F8" s="86">
        <v>212702</v>
      </c>
      <c r="G8" s="86">
        <v>0</v>
      </c>
      <c r="H8" s="86">
        <v>0</v>
      </c>
      <c r="I8" s="86">
        <v>0</v>
      </c>
      <c r="J8" s="85">
        <f t="shared" si="0"/>
        <v>212702</v>
      </c>
      <c r="K8" s="85">
        <f>E8-J8</f>
        <v>64491</v>
      </c>
    </row>
    <row r="9" spans="1:11" s="3" customFormat="1" ht="13.5" customHeight="1" x14ac:dyDescent="0.2">
      <c r="A9" s="30" t="s">
        <v>98</v>
      </c>
      <c r="B9" s="27" t="s">
        <v>99</v>
      </c>
      <c r="C9" s="33" t="s">
        <v>99</v>
      </c>
      <c r="D9" s="34">
        <v>140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5">
        <f t="shared" si="0"/>
        <v>0</v>
      </c>
      <c r="K9" s="85">
        <f>E9-J9</f>
        <v>0</v>
      </c>
    </row>
    <row r="10" spans="1:11" s="3" customFormat="1" ht="15" customHeight="1" x14ac:dyDescent="0.2">
      <c r="A10" s="30" t="s">
        <v>100</v>
      </c>
      <c r="B10" s="36" t="s">
        <v>101</v>
      </c>
      <c r="C10" s="33" t="s">
        <v>101</v>
      </c>
      <c r="D10" s="34">
        <v>150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5">
        <f t="shared" si="0"/>
        <v>0</v>
      </c>
      <c r="K10" s="85">
        <f>E10-J10</f>
        <v>0</v>
      </c>
    </row>
    <row r="11" spans="1:11" s="3" customFormat="1" ht="15" customHeight="1" x14ac:dyDescent="0.2">
      <c r="A11" s="30" t="s">
        <v>102</v>
      </c>
      <c r="B11" s="27" t="s">
        <v>103</v>
      </c>
      <c r="C11" s="33" t="s">
        <v>103</v>
      </c>
      <c r="D11" s="34">
        <v>400</v>
      </c>
      <c r="E11" s="85">
        <f>E12+E13+E14+E15</f>
        <v>0</v>
      </c>
      <c r="F11" s="85">
        <f>F12+F13+F14+F15</f>
        <v>0</v>
      </c>
      <c r="G11" s="85">
        <f>G12+G13+G14+G15</f>
        <v>0</v>
      </c>
      <c r="H11" s="85">
        <f>H12+H13+H14+H15</f>
        <v>0</v>
      </c>
      <c r="I11" s="85">
        <f>I12+I13+I14+I15</f>
        <v>0</v>
      </c>
      <c r="J11" s="85">
        <f t="shared" si="0"/>
        <v>0</v>
      </c>
      <c r="K11" s="85">
        <f>K12+K13+K14+K15</f>
        <v>0</v>
      </c>
    </row>
    <row r="12" spans="1:11" s="3" customFormat="1" ht="24.75" customHeight="1" x14ac:dyDescent="0.2">
      <c r="A12" s="35" t="s">
        <v>104</v>
      </c>
      <c r="B12" s="27" t="s">
        <v>105</v>
      </c>
      <c r="C12" s="33" t="s">
        <v>105</v>
      </c>
      <c r="D12" s="37">
        <v>410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5">
        <f t="shared" si="0"/>
        <v>0</v>
      </c>
      <c r="K12" s="85">
        <f>E12-J12</f>
        <v>0</v>
      </c>
    </row>
    <row r="13" spans="1:11" s="3" customFormat="1" ht="15" customHeight="1" x14ac:dyDescent="0.2">
      <c r="A13" s="30" t="s">
        <v>106</v>
      </c>
      <c r="B13" s="27" t="s">
        <v>107</v>
      </c>
      <c r="C13" s="33" t="s">
        <v>107</v>
      </c>
      <c r="D13" s="34">
        <v>420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5">
        <f t="shared" si="0"/>
        <v>0</v>
      </c>
      <c r="K13" s="85">
        <f>E13-J13</f>
        <v>0</v>
      </c>
    </row>
    <row r="14" spans="1:11" x14ac:dyDescent="0.15">
      <c r="A14" s="30" t="s">
        <v>108</v>
      </c>
      <c r="B14" s="27" t="s">
        <v>109</v>
      </c>
      <c r="C14" s="33" t="s">
        <v>109</v>
      </c>
      <c r="D14" s="34">
        <v>430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5">
        <f t="shared" si="0"/>
        <v>0</v>
      </c>
      <c r="K14" s="85">
        <f>E14-J14</f>
        <v>0</v>
      </c>
    </row>
    <row r="15" spans="1:11" x14ac:dyDescent="0.15">
      <c r="A15" s="30" t="s">
        <v>110</v>
      </c>
      <c r="B15" s="27" t="s">
        <v>111</v>
      </c>
      <c r="C15" s="33" t="s">
        <v>111</v>
      </c>
      <c r="D15" s="34">
        <v>440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5">
        <f t="shared" si="0"/>
        <v>0</v>
      </c>
      <c r="K15" s="85">
        <f>E15-J15</f>
        <v>0</v>
      </c>
    </row>
    <row r="16" spans="1:11" s="3" customFormat="1" ht="18.75" customHeight="1" x14ac:dyDescent="0.2">
      <c r="A16" s="30" t="s">
        <v>112</v>
      </c>
      <c r="B16" s="27">
        <v>100</v>
      </c>
      <c r="C16" s="33">
        <v>100</v>
      </c>
      <c r="D16" s="34">
        <v>180</v>
      </c>
      <c r="E16" s="86">
        <v>-2556</v>
      </c>
      <c r="F16" s="86">
        <v>-2556</v>
      </c>
      <c r="G16" s="86">
        <v>0</v>
      </c>
      <c r="H16" s="86">
        <v>0</v>
      </c>
      <c r="I16" s="86">
        <v>0</v>
      </c>
      <c r="J16" s="85">
        <f t="shared" si="0"/>
        <v>-2556</v>
      </c>
      <c r="K16" s="85">
        <f>E16-J16</f>
        <v>0</v>
      </c>
    </row>
    <row r="17" spans="1:11" s="3" customFormat="1" ht="12" customHeight="1" x14ac:dyDescent="0.2">
      <c r="C17" s="39"/>
    </row>
    <row r="19" spans="1:11" s="3" customFormat="1" ht="15" customHeight="1" x14ac:dyDescent="0.2">
      <c r="A19" s="108" t="s">
        <v>79</v>
      </c>
      <c r="B19" s="40"/>
      <c r="C19" s="108" t="s">
        <v>113</v>
      </c>
      <c r="D19" s="108" t="s">
        <v>82</v>
      </c>
      <c r="E19" s="108" t="s">
        <v>83</v>
      </c>
      <c r="F19" s="108" t="s">
        <v>84</v>
      </c>
      <c r="G19" s="108"/>
      <c r="H19" s="108"/>
      <c r="I19" s="108"/>
      <c r="J19" s="108"/>
      <c r="K19" s="108" t="s">
        <v>85</v>
      </c>
    </row>
    <row r="20" spans="1:11" s="3" customFormat="1" ht="31.5" customHeight="1" x14ac:dyDescent="0.2">
      <c r="A20" s="108"/>
      <c r="B20" s="25"/>
      <c r="C20" s="108"/>
      <c r="D20" s="108"/>
      <c r="E20" s="108"/>
      <c r="F20" s="24" t="s">
        <v>86</v>
      </c>
      <c r="G20" s="24" t="s">
        <v>87</v>
      </c>
      <c r="H20" s="24" t="s">
        <v>88</v>
      </c>
      <c r="I20" s="24" t="s">
        <v>89</v>
      </c>
      <c r="J20" s="24" t="s">
        <v>90</v>
      </c>
      <c r="K20" s="108"/>
    </row>
    <row r="21" spans="1:11" s="3" customFormat="1" ht="9.9499999999999993" customHeight="1" x14ac:dyDescent="0.2">
      <c r="A21" s="28">
        <v>1</v>
      </c>
      <c r="B21" s="27"/>
      <c r="C21" s="28">
        <v>2</v>
      </c>
      <c r="D21" s="28">
        <v>3</v>
      </c>
      <c r="E21" s="28">
        <v>4</v>
      </c>
      <c r="F21" s="28">
        <v>5</v>
      </c>
      <c r="G21" s="28">
        <v>6</v>
      </c>
      <c r="H21" s="28">
        <v>7</v>
      </c>
      <c r="I21" s="28">
        <v>8</v>
      </c>
      <c r="J21" s="28">
        <v>9</v>
      </c>
      <c r="K21" s="28">
        <v>10</v>
      </c>
    </row>
    <row r="22" spans="1:11" s="3" customFormat="1" ht="15" customHeight="1" x14ac:dyDescent="0.2">
      <c r="A22" s="30" t="s">
        <v>114</v>
      </c>
      <c r="B22" s="41" t="s">
        <v>115</v>
      </c>
      <c r="C22" s="42" t="s">
        <v>115</v>
      </c>
      <c r="D22" s="42" t="s">
        <v>116</v>
      </c>
      <c r="E22" s="85">
        <f t="shared" ref="E22:K22" si="1">E23</f>
        <v>344082.60000000003</v>
      </c>
      <c r="F22" s="85">
        <f t="shared" si="1"/>
        <v>193091.77</v>
      </c>
      <c r="G22" s="85">
        <f t="shared" si="1"/>
        <v>0</v>
      </c>
      <c r="H22" s="85">
        <f t="shared" si="1"/>
        <v>0</v>
      </c>
      <c r="I22" s="85">
        <f t="shared" si="1"/>
        <v>0</v>
      </c>
      <c r="J22" s="85">
        <f t="shared" si="1"/>
        <v>193091.77</v>
      </c>
      <c r="K22" s="85">
        <f t="shared" si="1"/>
        <v>150990.83000000002</v>
      </c>
    </row>
    <row r="23" spans="1:11" s="3" customFormat="1" ht="15" customHeight="1" x14ac:dyDescent="0.2">
      <c r="A23" s="30" t="s">
        <v>117</v>
      </c>
      <c r="B23" s="41" t="s">
        <v>118</v>
      </c>
      <c r="C23" s="42" t="s">
        <v>118</v>
      </c>
      <c r="D23" s="43" t="s">
        <v>119</v>
      </c>
      <c r="E23" s="85">
        <f>'@Формулы'!A1</f>
        <v>344082.60000000003</v>
      </c>
      <c r="F23" s="85">
        <f>'@Формулы'!A2</f>
        <v>193091.77</v>
      </c>
      <c r="G23" s="85">
        <f>'@Формулы'!A3</f>
        <v>0</v>
      </c>
      <c r="H23" s="85">
        <f>'@Формулы'!A4</f>
        <v>0</v>
      </c>
      <c r="I23" s="85">
        <f>'@Формулы'!A5</f>
        <v>0</v>
      </c>
      <c r="J23" s="85">
        <f>'@Формулы'!A6</f>
        <v>193091.77</v>
      </c>
      <c r="K23" s="85">
        <f>'@Формулы'!A7</f>
        <v>150990.83000000002</v>
      </c>
    </row>
    <row r="24" spans="1:11" s="3" customFormat="1" ht="20.100000000000001" customHeight="1" x14ac:dyDescent="0.2">
      <c r="A24" s="44" t="s">
        <v>120</v>
      </c>
      <c r="B24" s="41" t="s">
        <v>121</v>
      </c>
      <c r="C24" s="42" t="s">
        <v>121</v>
      </c>
      <c r="D24" s="42" t="s">
        <v>116</v>
      </c>
      <c r="E24" s="85">
        <f t="shared" ref="E24:J24" si="2">E6-E22</f>
        <v>-55405.600000000035</v>
      </c>
      <c r="F24" s="85">
        <f t="shared" si="2"/>
        <v>31094.23000000001</v>
      </c>
      <c r="G24" s="85">
        <f t="shared" si="2"/>
        <v>0</v>
      </c>
      <c r="H24" s="85">
        <f t="shared" si="2"/>
        <v>0</v>
      </c>
      <c r="I24" s="85">
        <f t="shared" si="2"/>
        <v>0</v>
      </c>
      <c r="J24" s="85">
        <f t="shared" si="2"/>
        <v>31094.23000000001</v>
      </c>
      <c r="K24" s="86" t="s">
        <v>116</v>
      </c>
    </row>
    <row r="27" spans="1:11" s="3" customFormat="1" ht="15" customHeight="1" x14ac:dyDescent="0.2">
      <c r="A27" s="108" t="s">
        <v>79</v>
      </c>
      <c r="B27" s="40"/>
      <c r="C27" s="108" t="s">
        <v>81</v>
      </c>
      <c r="D27" s="108" t="s">
        <v>82</v>
      </c>
      <c r="E27" s="108" t="s">
        <v>83</v>
      </c>
      <c r="F27" s="108" t="s">
        <v>84</v>
      </c>
      <c r="G27" s="108"/>
      <c r="H27" s="108"/>
      <c r="I27" s="108"/>
      <c r="J27" s="108"/>
      <c r="K27" s="108" t="s">
        <v>85</v>
      </c>
    </row>
    <row r="28" spans="1:11" s="3" customFormat="1" ht="31.5" customHeight="1" x14ac:dyDescent="0.2">
      <c r="A28" s="108"/>
      <c r="B28" s="25"/>
      <c r="C28" s="108"/>
      <c r="D28" s="108"/>
      <c r="E28" s="108"/>
      <c r="F28" s="24" t="s">
        <v>86</v>
      </c>
      <c r="G28" s="24" t="s">
        <v>87</v>
      </c>
      <c r="H28" s="24" t="s">
        <v>88</v>
      </c>
      <c r="I28" s="24" t="s">
        <v>89</v>
      </c>
      <c r="J28" s="24" t="s">
        <v>90</v>
      </c>
      <c r="K28" s="108"/>
    </row>
    <row r="29" spans="1:11" s="3" customFormat="1" ht="9.9499999999999993" customHeight="1" x14ac:dyDescent="0.2">
      <c r="A29" s="28">
        <v>1</v>
      </c>
      <c r="B29" s="27"/>
      <c r="C29" s="28">
        <v>2</v>
      </c>
      <c r="D29" s="28">
        <v>3</v>
      </c>
      <c r="E29" s="28">
        <v>4</v>
      </c>
      <c r="F29" s="28">
        <v>5</v>
      </c>
      <c r="G29" s="28">
        <v>6</v>
      </c>
      <c r="H29" s="28">
        <v>7</v>
      </c>
      <c r="I29" s="28">
        <v>8</v>
      </c>
      <c r="J29" s="28">
        <v>9</v>
      </c>
      <c r="K29" s="28">
        <v>10</v>
      </c>
    </row>
    <row r="30" spans="1:11" s="3" customFormat="1" ht="20.100000000000001" customHeight="1" x14ac:dyDescent="0.2">
      <c r="A30" s="35" t="s">
        <v>122</v>
      </c>
      <c r="B30" s="45">
        <v>500</v>
      </c>
      <c r="C30" s="42" t="s">
        <v>123</v>
      </c>
      <c r="D30" s="46" t="s">
        <v>116</v>
      </c>
      <c r="E30" s="85">
        <f>E31+E35+E37+E43+E46+E32</f>
        <v>55405.599999999999</v>
      </c>
      <c r="F30" s="85">
        <f>F31+F32+F35+F37+F40+F43+F46</f>
        <v>-31094.23000000001</v>
      </c>
      <c r="G30" s="85">
        <f>G31+G32+G35+G37+G40+G43+G46</f>
        <v>0</v>
      </c>
      <c r="H30" s="85">
        <f>H31+H32+H35+H37+H40+H43+H46</f>
        <v>0</v>
      </c>
      <c r="I30" s="85">
        <f>I31+I32+I35+I43+I46</f>
        <v>0</v>
      </c>
      <c r="J30" s="85">
        <f>F30+G30+H30+I30</f>
        <v>-31094.23000000001</v>
      </c>
      <c r="K30" s="85">
        <f>E30-J30</f>
        <v>86499.830000000016</v>
      </c>
    </row>
    <row r="31" spans="1:11" s="3" customFormat="1" ht="20.100000000000001" customHeight="1" x14ac:dyDescent="0.2">
      <c r="A31" s="35" t="s">
        <v>124</v>
      </c>
      <c r="B31" s="45">
        <v>520</v>
      </c>
      <c r="C31" s="46" t="s">
        <v>125</v>
      </c>
      <c r="D31" s="43" t="s">
        <v>119</v>
      </c>
      <c r="E31" s="85">
        <f>'@Формулы'!A8</f>
        <v>0</v>
      </c>
      <c r="F31" s="85">
        <f>'@Формулы'!A9</f>
        <v>0</v>
      </c>
      <c r="G31" s="85">
        <f>'@Формулы'!A10</f>
        <v>0</v>
      </c>
      <c r="H31" s="85">
        <f>'@Формулы'!A11</f>
        <v>0</v>
      </c>
      <c r="I31" s="85">
        <f>'@Формулы'!A12</f>
        <v>0</v>
      </c>
      <c r="J31" s="85">
        <f>'@Формулы'!A13</f>
        <v>0</v>
      </c>
      <c r="K31" s="85">
        <f>'@Формулы'!A14</f>
        <v>0</v>
      </c>
    </row>
    <row r="32" spans="1:11" s="3" customFormat="1" ht="15" customHeight="1" x14ac:dyDescent="0.2">
      <c r="A32" s="35" t="s">
        <v>126</v>
      </c>
      <c r="B32" s="45">
        <v>590</v>
      </c>
      <c r="C32" s="46">
        <v>590</v>
      </c>
      <c r="D32" s="42"/>
      <c r="E32" s="85">
        <f t="shared" ref="E32:K32" si="3">E33+E34</f>
        <v>0</v>
      </c>
      <c r="F32" s="85">
        <f t="shared" si="3"/>
        <v>0</v>
      </c>
      <c r="G32" s="85">
        <f t="shared" si="3"/>
        <v>0</v>
      </c>
      <c r="H32" s="85">
        <f t="shared" si="3"/>
        <v>0</v>
      </c>
      <c r="I32" s="85">
        <f t="shared" si="3"/>
        <v>0</v>
      </c>
      <c r="J32" s="85">
        <f t="shared" si="3"/>
        <v>0</v>
      </c>
      <c r="K32" s="85">
        <f t="shared" si="3"/>
        <v>0</v>
      </c>
    </row>
    <row r="33" spans="1:11" s="3" customFormat="1" ht="15" customHeight="1" x14ac:dyDescent="0.2">
      <c r="A33" s="47" t="s">
        <v>127</v>
      </c>
      <c r="B33" s="45">
        <v>591</v>
      </c>
      <c r="C33" s="46">
        <v>591</v>
      </c>
      <c r="D33" s="42" t="s">
        <v>128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5">
        <f>F33+G33+H33+I33</f>
        <v>0</v>
      </c>
      <c r="K33" s="85">
        <f>E33-J33</f>
        <v>0</v>
      </c>
    </row>
    <row r="34" spans="1:11" s="3" customFormat="1" ht="15" customHeight="1" x14ac:dyDescent="0.2">
      <c r="A34" s="47" t="s">
        <v>129</v>
      </c>
      <c r="B34" s="45">
        <v>592</v>
      </c>
      <c r="C34" s="46">
        <v>592</v>
      </c>
      <c r="D34" s="42" t="s">
        <v>130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5">
        <f>F34+G34+H34+I34</f>
        <v>0</v>
      </c>
      <c r="K34" s="85">
        <f>E34-J34</f>
        <v>0</v>
      </c>
    </row>
    <row r="35" spans="1:11" s="3" customFormat="1" ht="15" customHeight="1" x14ac:dyDescent="0.2">
      <c r="A35" s="35" t="s">
        <v>131</v>
      </c>
      <c r="B35" s="41" t="s">
        <v>132</v>
      </c>
      <c r="C35" s="42" t="s">
        <v>132</v>
      </c>
      <c r="D35" s="38"/>
      <c r="E35" s="85">
        <f>E36</f>
        <v>0</v>
      </c>
      <c r="F35" s="85">
        <f>F36</f>
        <v>0</v>
      </c>
      <c r="G35" s="85">
        <f>G36</f>
        <v>0</v>
      </c>
      <c r="H35" s="85">
        <f>H36</f>
        <v>0</v>
      </c>
      <c r="I35" s="85">
        <f>I36</f>
        <v>0</v>
      </c>
      <c r="J35" s="85">
        <f>F35+G35+H35+I35</f>
        <v>0</v>
      </c>
      <c r="K35" s="85">
        <f>K36</f>
        <v>0</v>
      </c>
    </row>
    <row r="36" spans="1:11" s="3" customFormat="1" ht="15" customHeight="1" x14ac:dyDescent="0.2">
      <c r="A36" s="35" t="s">
        <v>133</v>
      </c>
      <c r="B36" s="41" t="s">
        <v>134</v>
      </c>
      <c r="C36" s="42"/>
      <c r="D36" s="48" t="s">
        <v>119</v>
      </c>
      <c r="E36" s="85">
        <f>'@Формулы'!A15</f>
        <v>0</v>
      </c>
      <c r="F36" s="85">
        <f>'@Формулы'!A16</f>
        <v>0</v>
      </c>
      <c r="G36" s="85">
        <f>'@Формулы'!A17</f>
        <v>0</v>
      </c>
      <c r="H36" s="85">
        <f>'@Формулы'!A18</f>
        <v>0</v>
      </c>
      <c r="I36" s="85">
        <f>'@Формулы'!A19</f>
        <v>0</v>
      </c>
      <c r="J36" s="85">
        <f>'@Формулы'!A20</f>
        <v>0</v>
      </c>
      <c r="K36" s="85">
        <f>'@Формулы'!A21</f>
        <v>0</v>
      </c>
    </row>
    <row r="37" spans="1:11" s="3" customFormat="1" ht="15" customHeight="1" x14ac:dyDescent="0.2">
      <c r="A37" s="35" t="s">
        <v>135</v>
      </c>
      <c r="B37" s="41" t="s">
        <v>136</v>
      </c>
      <c r="C37" s="42" t="s">
        <v>136</v>
      </c>
      <c r="D37" s="46" t="s">
        <v>116</v>
      </c>
      <c r="E37" s="86">
        <v>55405.599999999999</v>
      </c>
      <c r="F37" s="85">
        <f>F38+F39</f>
        <v>-31094.23000000001</v>
      </c>
      <c r="G37" s="85">
        <f>G38+G39</f>
        <v>0</v>
      </c>
      <c r="H37" s="85">
        <f>H38+H39</f>
        <v>0</v>
      </c>
      <c r="I37" s="86" t="s">
        <v>116</v>
      </c>
      <c r="J37" s="85">
        <f>J38+J39</f>
        <v>-31094.23000000001</v>
      </c>
      <c r="K37" s="85">
        <f>E37-J37</f>
        <v>86499.830000000016</v>
      </c>
    </row>
    <row r="38" spans="1:11" s="3" customFormat="1" ht="15" customHeight="1" x14ac:dyDescent="0.2">
      <c r="A38" s="49" t="s">
        <v>137</v>
      </c>
      <c r="B38" s="41" t="s">
        <v>138</v>
      </c>
      <c r="C38" s="42" t="s">
        <v>138</v>
      </c>
      <c r="D38" s="46">
        <v>510</v>
      </c>
      <c r="E38" s="86" t="s">
        <v>116</v>
      </c>
      <c r="F38" s="86">
        <v>-226742</v>
      </c>
      <c r="G38" s="86">
        <v>0</v>
      </c>
      <c r="H38" s="86">
        <v>0</v>
      </c>
      <c r="I38" s="86" t="s">
        <v>116</v>
      </c>
      <c r="J38" s="85">
        <f>F38+G38+H38</f>
        <v>-226742</v>
      </c>
      <c r="K38" s="86" t="s">
        <v>116</v>
      </c>
    </row>
    <row r="39" spans="1:11" s="3" customFormat="1" ht="15" customHeight="1" x14ac:dyDescent="0.2">
      <c r="A39" s="35" t="s">
        <v>139</v>
      </c>
      <c r="B39" s="41" t="s">
        <v>140</v>
      </c>
      <c r="C39" s="42" t="s">
        <v>140</v>
      </c>
      <c r="D39" s="46">
        <v>610</v>
      </c>
      <c r="E39" s="86" t="s">
        <v>116</v>
      </c>
      <c r="F39" s="86">
        <v>195647.77</v>
      </c>
      <c r="G39" s="86">
        <v>0</v>
      </c>
      <c r="H39" s="86">
        <v>0</v>
      </c>
      <c r="I39" s="86" t="s">
        <v>116</v>
      </c>
      <c r="J39" s="85">
        <f>F39+G39+H39</f>
        <v>195647.77</v>
      </c>
      <c r="K39" s="86" t="s">
        <v>116</v>
      </c>
    </row>
    <row r="40" spans="1:11" s="3" customFormat="1" ht="20.100000000000001" customHeight="1" x14ac:dyDescent="0.2">
      <c r="A40" s="35" t="s">
        <v>141</v>
      </c>
      <c r="B40" s="41" t="s">
        <v>142</v>
      </c>
      <c r="C40" s="42" t="s">
        <v>142</v>
      </c>
      <c r="D40" s="46" t="s">
        <v>116</v>
      </c>
      <c r="E40" s="86" t="s">
        <v>116</v>
      </c>
      <c r="F40" s="85">
        <f>F41+F42</f>
        <v>0</v>
      </c>
      <c r="G40" s="85">
        <f>G41+G42</f>
        <v>0</v>
      </c>
      <c r="H40" s="85">
        <f>H41+H42</f>
        <v>0</v>
      </c>
      <c r="I40" s="86" t="s">
        <v>116</v>
      </c>
      <c r="J40" s="85">
        <f>F40+G40+H40</f>
        <v>0</v>
      </c>
      <c r="K40" s="86" t="s">
        <v>116</v>
      </c>
    </row>
    <row r="41" spans="1:11" s="3" customFormat="1" ht="20.100000000000001" customHeight="1" x14ac:dyDescent="0.2">
      <c r="A41" s="49" t="s">
        <v>143</v>
      </c>
      <c r="B41" s="41" t="s">
        <v>144</v>
      </c>
      <c r="C41" s="42" t="s">
        <v>144</v>
      </c>
      <c r="D41" s="42" t="s">
        <v>128</v>
      </c>
      <c r="E41" s="86" t="s">
        <v>116</v>
      </c>
      <c r="F41" s="86">
        <v>0</v>
      </c>
      <c r="G41" s="86">
        <v>0</v>
      </c>
      <c r="H41" s="86">
        <v>0</v>
      </c>
      <c r="I41" s="86" t="s">
        <v>116</v>
      </c>
      <c r="J41" s="85">
        <f>F41+G41+H41</f>
        <v>0</v>
      </c>
      <c r="K41" s="86" t="s">
        <v>116</v>
      </c>
    </row>
    <row r="42" spans="1:11" s="3" customFormat="1" ht="15" customHeight="1" x14ac:dyDescent="0.2">
      <c r="A42" s="35" t="s">
        <v>145</v>
      </c>
      <c r="B42" s="41" t="s">
        <v>146</v>
      </c>
      <c r="C42" s="42" t="s">
        <v>146</v>
      </c>
      <c r="D42" s="42" t="s">
        <v>130</v>
      </c>
      <c r="E42" s="86" t="s">
        <v>116</v>
      </c>
      <c r="F42" s="86">
        <v>0</v>
      </c>
      <c r="G42" s="86">
        <v>0</v>
      </c>
      <c r="H42" s="86">
        <v>0</v>
      </c>
      <c r="I42" s="86" t="s">
        <v>116</v>
      </c>
      <c r="J42" s="85">
        <f>F42+G42+H42</f>
        <v>0</v>
      </c>
      <c r="K42" s="86" t="s">
        <v>116</v>
      </c>
    </row>
    <row r="43" spans="1:11" s="3" customFormat="1" ht="15" customHeight="1" x14ac:dyDescent="0.2">
      <c r="A43" s="49" t="s">
        <v>147</v>
      </c>
      <c r="B43" s="41" t="s">
        <v>148</v>
      </c>
      <c r="C43" s="42" t="s">
        <v>148</v>
      </c>
      <c r="D43" s="46" t="s">
        <v>116</v>
      </c>
      <c r="E43" s="85">
        <f t="shared" ref="E43:J43" si="4">E44+E45</f>
        <v>0</v>
      </c>
      <c r="F43" s="85">
        <f t="shared" si="4"/>
        <v>0</v>
      </c>
      <c r="G43" s="85">
        <f t="shared" si="4"/>
        <v>0</v>
      </c>
      <c r="H43" s="85">
        <f t="shared" si="4"/>
        <v>0</v>
      </c>
      <c r="I43" s="85">
        <f t="shared" si="4"/>
        <v>0</v>
      </c>
      <c r="J43" s="85">
        <f t="shared" si="4"/>
        <v>0</v>
      </c>
      <c r="K43" s="85">
        <f t="shared" ref="K43:K48" si="5">E43-J43</f>
        <v>0</v>
      </c>
    </row>
    <row r="44" spans="1:11" s="3" customFormat="1" ht="20.100000000000001" customHeight="1" x14ac:dyDescent="0.2">
      <c r="A44" s="35" t="s">
        <v>149</v>
      </c>
      <c r="B44" s="41">
        <v>821</v>
      </c>
      <c r="C44" s="46">
        <v>821</v>
      </c>
      <c r="D44" s="30"/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5">
        <f>F44+G44+H44+I44</f>
        <v>0</v>
      </c>
      <c r="K44" s="85">
        <f t="shared" si="5"/>
        <v>0</v>
      </c>
    </row>
    <row r="45" spans="1:11" s="3" customFormat="1" ht="15" customHeight="1" x14ac:dyDescent="0.2">
      <c r="A45" s="30" t="s">
        <v>150</v>
      </c>
      <c r="B45" s="41">
        <v>822</v>
      </c>
      <c r="C45" s="46">
        <v>822</v>
      </c>
      <c r="D45" s="30"/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5">
        <f>F45+G45+H45+I45</f>
        <v>0</v>
      </c>
      <c r="K45" s="85">
        <f t="shared" si="5"/>
        <v>0</v>
      </c>
    </row>
    <row r="46" spans="1:11" s="3" customFormat="1" ht="15" customHeight="1" x14ac:dyDescent="0.2">
      <c r="A46" s="30" t="s">
        <v>151</v>
      </c>
      <c r="B46" s="41">
        <v>830</v>
      </c>
      <c r="C46" s="46">
        <v>830</v>
      </c>
      <c r="D46" s="46" t="s">
        <v>116</v>
      </c>
      <c r="E46" s="85">
        <f t="shared" ref="E46:J46" si="6">E47+E48</f>
        <v>0</v>
      </c>
      <c r="F46" s="85">
        <f t="shared" si="6"/>
        <v>0</v>
      </c>
      <c r="G46" s="85">
        <f t="shared" si="6"/>
        <v>0</v>
      </c>
      <c r="H46" s="85">
        <f t="shared" si="6"/>
        <v>0</v>
      </c>
      <c r="I46" s="85">
        <f t="shared" si="6"/>
        <v>0</v>
      </c>
      <c r="J46" s="85">
        <f t="shared" si="6"/>
        <v>0</v>
      </c>
      <c r="K46" s="85">
        <f t="shared" si="5"/>
        <v>0</v>
      </c>
    </row>
    <row r="47" spans="1:11" s="3" customFormat="1" ht="30" customHeight="1" x14ac:dyDescent="0.2">
      <c r="A47" s="35" t="s">
        <v>152</v>
      </c>
      <c r="B47" s="41">
        <v>831</v>
      </c>
      <c r="C47" s="46">
        <v>831</v>
      </c>
      <c r="D47" s="30"/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5">
        <f>F47+G47+H47+I47</f>
        <v>0</v>
      </c>
      <c r="K47" s="85">
        <f t="shared" si="5"/>
        <v>0</v>
      </c>
    </row>
    <row r="48" spans="1:11" s="3" customFormat="1" ht="30" customHeight="1" x14ac:dyDescent="0.2">
      <c r="A48" s="35" t="s">
        <v>153</v>
      </c>
      <c r="B48" s="41">
        <v>832</v>
      </c>
      <c r="C48" s="46">
        <v>832</v>
      </c>
      <c r="D48" s="30"/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5">
        <f>F48+G48+H48+I48</f>
        <v>0</v>
      </c>
      <c r="K48" s="85">
        <f t="shared" si="5"/>
        <v>0</v>
      </c>
    </row>
    <row r="52" spans="1:11" s="3" customFormat="1" ht="15" customHeight="1" x14ac:dyDescent="0.2">
      <c r="A52" s="116" t="s">
        <v>154</v>
      </c>
      <c r="B52" s="118"/>
      <c r="C52" s="117" t="s">
        <v>81</v>
      </c>
      <c r="D52" s="109" t="s">
        <v>82</v>
      </c>
      <c r="E52" s="110" t="s">
        <v>84</v>
      </c>
      <c r="F52" s="111"/>
      <c r="G52" s="111"/>
      <c r="H52" s="111"/>
      <c r="I52" s="111"/>
      <c r="J52" s="112"/>
      <c r="K52" s="113"/>
    </row>
    <row r="53" spans="1:11" s="3" customFormat="1" ht="21" customHeight="1" x14ac:dyDescent="0.2">
      <c r="A53" s="116"/>
      <c r="B53" s="119"/>
      <c r="C53" s="117"/>
      <c r="D53" s="109"/>
      <c r="E53" s="50" t="s">
        <v>155</v>
      </c>
      <c r="F53" s="50" t="s">
        <v>156</v>
      </c>
      <c r="G53" s="50" t="s">
        <v>88</v>
      </c>
      <c r="H53" s="50" t="s">
        <v>157</v>
      </c>
      <c r="I53" s="50" t="s">
        <v>158</v>
      </c>
      <c r="J53" s="112"/>
      <c r="K53" s="113"/>
    </row>
    <row r="54" spans="1:11" s="3" customFormat="1" ht="15" customHeight="1" x14ac:dyDescent="0.2">
      <c r="A54" s="51" t="s">
        <v>159</v>
      </c>
      <c r="B54" s="41" t="s">
        <v>160</v>
      </c>
      <c r="C54" s="42" t="s">
        <v>160</v>
      </c>
      <c r="D54" s="52" t="s">
        <v>161</v>
      </c>
      <c r="E54" s="87">
        <v>0</v>
      </c>
      <c r="F54" s="87">
        <v>0</v>
      </c>
      <c r="G54" s="87">
        <v>0</v>
      </c>
      <c r="H54" s="87">
        <v>0</v>
      </c>
      <c r="I54" s="88">
        <f>E54+F54+G54+H54</f>
        <v>0</v>
      </c>
      <c r="J54" s="114">
        <v>0</v>
      </c>
      <c r="K54" s="115">
        <v>0</v>
      </c>
    </row>
    <row r="55" spans="1:11" s="3" customFormat="1" ht="15" customHeight="1" x14ac:dyDescent="0.2">
      <c r="A55" s="54" t="s">
        <v>162</v>
      </c>
      <c r="B55" s="41" t="s">
        <v>163</v>
      </c>
      <c r="C55" s="42" t="s">
        <v>163</v>
      </c>
      <c r="D55" s="51"/>
      <c r="E55" s="87">
        <v>0</v>
      </c>
      <c r="F55" s="87">
        <v>0</v>
      </c>
      <c r="G55" s="87">
        <v>0</v>
      </c>
      <c r="H55" s="87">
        <v>0</v>
      </c>
      <c r="I55" s="88">
        <f>E55+F55+G55+H55</f>
        <v>0</v>
      </c>
      <c r="J55" s="114">
        <v>0</v>
      </c>
      <c r="K55" s="115">
        <v>0</v>
      </c>
    </row>
  </sheetData>
  <sheetProtection password="C86F" sheet="1"/>
  <mergeCells count="23">
    <mergeCell ref="C2:C3"/>
    <mergeCell ref="E2:E3"/>
    <mergeCell ref="K2:K3"/>
    <mergeCell ref="D2:D3"/>
    <mergeCell ref="F2:J2"/>
    <mergeCell ref="A19:A20"/>
    <mergeCell ref="A27:A28"/>
    <mergeCell ref="C27:C28"/>
    <mergeCell ref="A52:A53"/>
    <mergeCell ref="C52:C53"/>
    <mergeCell ref="B52:B53"/>
    <mergeCell ref="C19:C20"/>
    <mergeCell ref="K19:K20"/>
    <mergeCell ref="E19:E20"/>
    <mergeCell ref="K27:K28"/>
    <mergeCell ref="F27:J27"/>
    <mergeCell ref="D52:D53"/>
    <mergeCell ref="E52:I52"/>
    <mergeCell ref="J52:K55"/>
    <mergeCell ref="D27:D28"/>
    <mergeCell ref="E27:E28"/>
    <mergeCell ref="F19:J19"/>
    <mergeCell ref="D19:D20"/>
  </mergeCells>
  <pageMargins left="0.75" right="0.75" top="1" bottom="1" header="0.5" footer="0.5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2" workbookViewId="0">
      <selection activeCell="I32" sqref="I32"/>
    </sheetView>
  </sheetViews>
  <sheetFormatPr defaultRowHeight="10.5" x14ac:dyDescent="0.15"/>
  <cols>
    <col min="1" max="1" width="50.7109375" style="19" customWidth="1"/>
    <col min="2" max="2" width="8.7109375" style="20" hidden="1" customWidth="1"/>
    <col min="3" max="3" width="10.7109375" style="20" customWidth="1"/>
    <col min="4" max="4" width="10.7109375" style="19" customWidth="1"/>
    <col min="5" max="11" width="15.7109375" style="19" customWidth="1"/>
    <col min="12" max="12" width="9.140625" style="19" customWidth="1"/>
    <col min="13" max="16384" width="9.140625" style="19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08" t="s">
        <v>79</v>
      </c>
      <c r="B2" s="23" t="s">
        <v>80</v>
      </c>
      <c r="C2" s="108" t="s">
        <v>81</v>
      </c>
      <c r="D2" s="108" t="s">
        <v>82</v>
      </c>
      <c r="E2" s="108" t="s">
        <v>83</v>
      </c>
      <c r="F2" s="108" t="s">
        <v>84</v>
      </c>
      <c r="G2" s="108"/>
      <c r="H2" s="108"/>
      <c r="I2" s="108"/>
      <c r="J2" s="108"/>
      <c r="K2" s="108" t="s">
        <v>85</v>
      </c>
    </row>
    <row r="3" spans="1:11" s="3" customFormat="1" ht="31.5" customHeight="1" x14ac:dyDescent="0.2">
      <c r="A3" s="108"/>
      <c r="B3" s="25"/>
      <c r="C3" s="108"/>
      <c r="D3" s="108"/>
      <c r="E3" s="108"/>
      <c r="F3" s="24" t="s">
        <v>86</v>
      </c>
      <c r="G3" s="24" t="s">
        <v>87</v>
      </c>
      <c r="H3" s="24" t="s">
        <v>88</v>
      </c>
      <c r="I3" s="24" t="s">
        <v>89</v>
      </c>
      <c r="J3" s="24" t="s">
        <v>90</v>
      </c>
      <c r="K3" s="108"/>
    </row>
    <row r="4" spans="1:11" s="3" customFormat="1" ht="15" hidden="1" customHeight="1" x14ac:dyDescent="0.2">
      <c r="A4" s="26" t="s">
        <v>91</v>
      </c>
      <c r="B4" s="25"/>
      <c r="C4" s="24"/>
      <c r="D4" s="24"/>
      <c r="E4" s="27">
        <v>4</v>
      </c>
      <c r="F4" s="27">
        <v>5</v>
      </c>
      <c r="G4" s="27">
        <v>6</v>
      </c>
      <c r="H4" s="27">
        <v>7</v>
      </c>
      <c r="I4" s="27">
        <v>8</v>
      </c>
      <c r="J4" s="27">
        <v>9</v>
      </c>
      <c r="K4" s="27">
        <v>10</v>
      </c>
    </row>
    <row r="5" spans="1:11" s="3" customFormat="1" ht="9.9499999999999993" customHeight="1" x14ac:dyDescent="0.2">
      <c r="A5" s="28">
        <v>1</v>
      </c>
      <c r="B5" s="27"/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customHeight="1" x14ac:dyDescent="0.2">
      <c r="A6" s="30" t="s">
        <v>92</v>
      </c>
      <c r="B6" s="27" t="s">
        <v>93</v>
      </c>
      <c r="C6" s="31" t="s">
        <v>93</v>
      </c>
      <c r="D6" s="32"/>
      <c r="E6" s="85">
        <f t="shared" ref="E6:J6" si="0">E8+E9</f>
        <v>13383254.01</v>
      </c>
      <c r="F6" s="85">
        <f t="shared" si="0"/>
        <v>13383254.01</v>
      </c>
      <c r="G6" s="85">
        <f t="shared" si="0"/>
        <v>0</v>
      </c>
      <c r="H6" s="85">
        <f t="shared" si="0"/>
        <v>0</v>
      </c>
      <c r="I6" s="85">
        <f t="shared" si="0"/>
        <v>0</v>
      </c>
      <c r="J6" s="85">
        <f t="shared" si="0"/>
        <v>13383254.01</v>
      </c>
      <c r="K6" s="85">
        <f>E6-J6</f>
        <v>0</v>
      </c>
    </row>
    <row r="7" spans="1:11" s="3" customFormat="1" ht="15" customHeight="1" x14ac:dyDescent="0.2">
      <c r="A7" s="30" t="s">
        <v>94</v>
      </c>
      <c r="B7" s="27" t="s">
        <v>95</v>
      </c>
      <c r="C7" s="33" t="s">
        <v>95</v>
      </c>
      <c r="D7" s="34">
        <v>120</v>
      </c>
      <c r="E7" s="86" t="s">
        <v>116</v>
      </c>
      <c r="F7" s="86" t="s">
        <v>116</v>
      </c>
      <c r="G7" s="86" t="s">
        <v>116</v>
      </c>
      <c r="H7" s="86" t="s">
        <v>116</v>
      </c>
      <c r="I7" s="86" t="s">
        <v>116</v>
      </c>
      <c r="J7" s="86" t="s">
        <v>116</v>
      </c>
      <c r="K7" s="86" t="s">
        <v>116</v>
      </c>
    </row>
    <row r="8" spans="1:11" s="3" customFormat="1" ht="24" customHeight="1" x14ac:dyDescent="0.2">
      <c r="A8" s="35" t="s">
        <v>96</v>
      </c>
      <c r="B8" s="27" t="s">
        <v>97</v>
      </c>
      <c r="C8" s="33" t="s">
        <v>97</v>
      </c>
      <c r="D8" s="34">
        <v>130</v>
      </c>
      <c r="E8" s="86">
        <v>13383254.01</v>
      </c>
      <c r="F8" s="86">
        <v>13383254.01</v>
      </c>
      <c r="G8" s="86">
        <v>0</v>
      </c>
      <c r="H8" s="86">
        <v>0</v>
      </c>
      <c r="I8" s="86">
        <v>0</v>
      </c>
      <c r="J8" s="85">
        <f>F8+G8+H8+I8</f>
        <v>13383254.01</v>
      </c>
      <c r="K8" s="85">
        <f>E8-J8</f>
        <v>0</v>
      </c>
    </row>
    <row r="9" spans="1:11" s="3" customFormat="1" ht="14.25" customHeight="1" x14ac:dyDescent="0.2">
      <c r="A9" s="30" t="s">
        <v>98</v>
      </c>
      <c r="B9" s="27" t="s">
        <v>99</v>
      </c>
      <c r="C9" s="33" t="s">
        <v>99</v>
      </c>
      <c r="D9" s="34">
        <v>140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5">
        <f>F9+G9+H9+I9</f>
        <v>0</v>
      </c>
      <c r="K9" s="85">
        <f>E9-J9</f>
        <v>0</v>
      </c>
    </row>
    <row r="10" spans="1:11" s="3" customFormat="1" ht="15" customHeight="1" x14ac:dyDescent="0.2">
      <c r="A10" s="30" t="s">
        <v>100</v>
      </c>
      <c r="B10" s="27" t="s">
        <v>101</v>
      </c>
      <c r="C10" s="33" t="s">
        <v>101</v>
      </c>
      <c r="D10" s="34">
        <v>150</v>
      </c>
      <c r="E10" s="86" t="s">
        <v>116</v>
      </c>
      <c r="F10" s="86" t="s">
        <v>116</v>
      </c>
      <c r="G10" s="86" t="s">
        <v>116</v>
      </c>
      <c r="H10" s="86" t="s">
        <v>116</v>
      </c>
      <c r="I10" s="86" t="s">
        <v>116</v>
      </c>
      <c r="J10" s="86" t="s">
        <v>116</v>
      </c>
      <c r="K10" s="86" t="s">
        <v>116</v>
      </c>
    </row>
    <row r="11" spans="1:11" s="3" customFormat="1" ht="15" customHeight="1" x14ac:dyDescent="0.2">
      <c r="A11" s="30" t="s">
        <v>102</v>
      </c>
      <c r="B11" s="27" t="s">
        <v>103</v>
      </c>
      <c r="C11" s="33" t="s">
        <v>103</v>
      </c>
      <c r="D11" s="34">
        <v>400</v>
      </c>
      <c r="E11" s="86" t="s">
        <v>116</v>
      </c>
      <c r="F11" s="86" t="s">
        <v>116</v>
      </c>
      <c r="G11" s="86" t="s">
        <v>116</v>
      </c>
      <c r="H11" s="86" t="s">
        <v>116</v>
      </c>
      <c r="I11" s="86" t="s">
        <v>116</v>
      </c>
      <c r="J11" s="86" t="s">
        <v>116</v>
      </c>
      <c r="K11" s="86" t="s">
        <v>116</v>
      </c>
    </row>
    <row r="12" spans="1:11" s="3" customFormat="1" ht="27.75" customHeight="1" x14ac:dyDescent="0.2">
      <c r="A12" s="35" t="s">
        <v>104</v>
      </c>
      <c r="B12" s="27" t="s">
        <v>105</v>
      </c>
      <c r="C12" s="33" t="s">
        <v>105</v>
      </c>
      <c r="D12" s="37">
        <v>410</v>
      </c>
      <c r="E12" s="86" t="s">
        <v>116</v>
      </c>
      <c r="F12" s="86" t="s">
        <v>116</v>
      </c>
      <c r="G12" s="86" t="s">
        <v>116</v>
      </c>
      <c r="H12" s="86" t="s">
        <v>116</v>
      </c>
      <c r="I12" s="86" t="s">
        <v>116</v>
      </c>
      <c r="J12" s="86" t="s">
        <v>116</v>
      </c>
      <c r="K12" s="86" t="s">
        <v>116</v>
      </c>
    </row>
    <row r="13" spans="1:11" s="3" customFormat="1" ht="15" customHeight="1" x14ac:dyDescent="0.2">
      <c r="A13" s="30" t="s">
        <v>106</v>
      </c>
      <c r="B13" s="27" t="s">
        <v>107</v>
      </c>
      <c r="C13" s="33" t="s">
        <v>107</v>
      </c>
      <c r="D13" s="34">
        <v>420</v>
      </c>
      <c r="E13" s="86" t="s">
        <v>116</v>
      </c>
      <c r="F13" s="86" t="s">
        <v>116</v>
      </c>
      <c r="G13" s="86" t="s">
        <v>116</v>
      </c>
      <c r="H13" s="86" t="s">
        <v>116</v>
      </c>
      <c r="I13" s="86" t="s">
        <v>116</v>
      </c>
      <c r="J13" s="86" t="s">
        <v>116</v>
      </c>
      <c r="K13" s="86" t="s">
        <v>116</v>
      </c>
    </row>
    <row r="14" spans="1:11" s="3" customFormat="1" ht="15" customHeight="1" x14ac:dyDescent="0.2">
      <c r="A14" s="30" t="s">
        <v>108</v>
      </c>
      <c r="B14" s="27" t="s">
        <v>109</v>
      </c>
      <c r="C14" s="33" t="s">
        <v>109</v>
      </c>
      <c r="D14" s="34">
        <v>430</v>
      </c>
      <c r="E14" s="86" t="s">
        <v>116</v>
      </c>
      <c r="F14" s="86" t="s">
        <v>116</v>
      </c>
      <c r="G14" s="86" t="s">
        <v>116</v>
      </c>
      <c r="H14" s="86" t="s">
        <v>116</v>
      </c>
      <c r="I14" s="86" t="s">
        <v>116</v>
      </c>
      <c r="J14" s="86" t="s">
        <v>116</v>
      </c>
      <c r="K14" s="86" t="s">
        <v>116</v>
      </c>
    </row>
    <row r="15" spans="1:11" s="3" customFormat="1" ht="15" customHeight="1" x14ac:dyDescent="0.2">
      <c r="A15" s="30" t="s">
        <v>110</v>
      </c>
      <c r="B15" s="27" t="s">
        <v>111</v>
      </c>
      <c r="C15" s="33" t="s">
        <v>111</v>
      </c>
      <c r="D15" s="34">
        <v>440</v>
      </c>
      <c r="E15" s="86" t="s">
        <v>116</v>
      </c>
      <c r="F15" s="86" t="s">
        <v>116</v>
      </c>
      <c r="G15" s="86" t="s">
        <v>116</v>
      </c>
      <c r="H15" s="86" t="s">
        <v>116</v>
      </c>
      <c r="I15" s="86" t="s">
        <v>116</v>
      </c>
      <c r="J15" s="86" t="s">
        <v>116</v>
      </c>
      <c r="K15" s="86" t="s">
        <v>116</v>
      </c>
    </row>
    <row r="16" spans="1:11" s="3" customFormat="1" ht="15" customHeight="1" x14ac:dyDescent="0.2">
      <c r="A16" s="30" t="s">
        <v>112</v>
      </c>
      <c r="B16" s="27">
        <v>100</v>
      </c>
      <c r="C16" s="33">
        <v>100</v>
      </c>
      <c r="D16" s="34">
        <v>180</v>
      </c>
      <c r="E16" s="86" t="s">
        <v>116</v>
      </c>
      <c r="F16" s="86" t="s">
        <v>116</v>
      </c>
      <c r="G16" s="86" t="s">
        <v>116</v>
      </c>
      <c r="H16" s="86" t="s">
        <v>116</v>
      </c>
      <c r="I16" s="86" t="s">
        <v>116</v>
      </c>
      <c r="J16" s="86" t="s">
        <v>116</v>
      </c>
      <c r="K16" s="86" t="s">
        <v>116</v>
      </c>
    </row>
    <row r="17" spans="1:11" s="3" customFormat="1" ht="15" customHeight="1" x14ac:dyDescent="0.2">
      <c r="A17" s="19"/>
      <c r="B17" s="55"/>
      <c r="C17" s="56"/>
      <c r="D17" s="56"/>
      <c r="E17" s="57"/>
      <c r="F17" s="57"/>
      <c r="G17" s="57"/>
      <c r="H17" s="57"/>
      <c r="I17" s="57"/>
      <c r="J17" s="57"/>
      <c r="K17" s="57"/>
    </row>
    <row r="20" spans="1:11" s="3" customFormat="1" ht="18" customHeight="1" x14ac:dyDescent="0.2">
      <c r="A20" s="108" t="s">
        <v>79</v>
      </c>
      <c r="B20" s="40"/>
      <c r="C20" s="108" t="s">
        <v>113</v>
      </c>
      <c r="D20" s="108" t="s">
        <v>82</v>
      </c>
      <c r="E20" s="108" t="s">
        <v>83</v>
      </c>
      <c r="F20" s="108" t="s">
        <v>84</v>
      </c>
      <c r="G20" s="108"/>
      <c r="H20" s="108"/>
      <c r="I20" s="108"/>
      <c r="J20" s="108"/>
      <c r="K20" s="108" t="s">
        <v>85</v>
      </c>
    </row>
    <row r="21" spans="1:11" s="3" customFormat="1" ht="31.5" customHeight="1" x14ac:dyDescent="0.2">
      <c r="A21" s="108"/>
      <c r="B21" s="25"/>
      <c r="C21" s="108"/>
      <c r="D21" s="108"/>
      <c r="E21" s="108"/>
      <c r="F21" s="24" t="s">
        <v>86</v>
      </c>
      <c r="G21" s="24" t="s">
        <v>87</v>
      </c>
      <c r="H21" s="24" t="s">
        <v>88</v>
      </c>
      <c r="I21" s="24" t="s">
        <v>89</v>
      </c>
      <c r="J21" s="24" t="s">
        <v>90</v>
      </c>
      <c r="K21" s="108"/>
    </row>
    <row r="22" spans="1:11" s="3" customFormat="1" ht="9.9499999999999993" customHeight="1" x14ac:dyDescent="0.2">
      <c r="A22" s="28">
        <v>1</v>
      </c>
      <c r="B22" s="27"/>
      <c r="C22" s="28">
        <v>2</v>
      </c>
      <c r="D22" s="28">
        <v>3</v>
      </c>
      <c r="E22" s="28">
        <v>4</v>
      </c>
      <c r="F22" s="28">
        <v>5</v>
      </c>
      <c r="G22" s="28">
        <v>6</v>
      </c>
      <c r="H22" s="28">
        <v>7</v>
      </c>
      <c r="I22" s="28">
        <v>8</v>
      </c>
      <c r="J22" s="28">
        <v>9</v>
      </c>
      <c r="K22" s="28">
        <v>10</v>
      </c>
    </row>
    <row r="23" spans="1:11" s="3" customFormat="1" ht="15" customHeight="1" x14ac:dyDescent="0.2">
      <c r="A23" s="30" t="s">
        <v>114</v>
      </c>
      <c r="B23" s="41" t="s">
        <v>115</v>
      </c>
      <c r="C23" s="42" t="s">
        <v>115</v>
      </c>
      <c r="D23" s="42" t="s">
        <v>116</v>
      </c>
      <c r="E23" s="85">
        <f t="shared" ref="E23:K23" si="1">E24</f>
        <v>13383254.010000002</v>
      </c>
      <c r="F23" s="85">
        <f t="shared" si="1"/>
        <v>13208940.400000002</v>
      </c>
      <c r="G23" s="85">
        <f t="shared" si="1"/>
        <v>0</v>
      </c>
      <c r="H23" s="85">
        <f t="shared" si="1"/>
        <v>64894.33</v>
      </c>
      <c r="I23" s="85">
        <f t="shared" si="1"/>
        <v>0</v>
      </c>
      <c r="J23" s="85">
        <f t="shared" si="1"/>
        <v>13273834.730000004</v>
      </c>
      <c r="K23" s="85">
        <f t="shared" si="1"/>
        <v>109419.28000000007</v>
      </c>
    </row>
    <row r="24" spans="1:11" s="3" customFormat="1" ht="15" customHeight="1" x14ac:dyDescent="0.2">
      <c r="A24" s="30" t="s">
        <v>117</v>
      </c>
      <c r="B24" s="41" t="s">
        <v>118</v>
      </c>
      <c r="C24" s="42" t="s">
        <v>118</v>
      </c>
      <c r="D24" s="43" t="s">
        <v>119</v>
      </c>
      <c r="E24" s="85">
        <f>'@Формулы'!A22</f>
        <v>13383254.010000002</v>
      </c>
      <c r="F24" s="85">
        <f>'@Формулы'!A23</f>
        <v>13208940.400000002</v>
      </c>
      <c r="G24" s="85">
        <f>'@Формулы'!A24</f>
        <v>0</v>
      </c>
      <c r="H24" s="85">
        <f>'@Формулы'!A25</f>
        <v>64894.33</v>
      </c>
      <c r="I24" s="85">
        <f>'@Формулы'!A26</f>
        <v>0</v>
      </c>
      <c r="J24" s="85">
        <f>'@Формулы'!A27</f>
        <v>13273834.730000004</v>
      </c>
      <c r="K24" s="85">
        <f>'@Формулы'!A28</f>
        <v>109419.28000000007</v>
      </c>
    </row>
    <row r="25" spans="1:11" s="3" customFormat="1" ht="22.5" customHeight="1" x14ac:dyDescent="0.2">
      <c r="A25" s="44" t="s">
        <v>120</v>
      </c>
      <c r="B25" s="41" t="s">
        <v>121</v>
      </c>
      <c r="C25" s="42" t="s">
        <v>121</v>
      </c>
      <c r="D25" s="42" t="s">
        <v>116</v>
      </c>
      <c r="E25" s="85">
        <f t="shared" ref="E25:J25" si="2">E6-E23</f>
        <v>0</v>
      </c>
      <c r="F25" s="85">
        <f t="shared" si="2"/>
        <v>174313.60999999754</v>
      </c>
      <c r="G25" s="85">
        <f t="shared" si="2"/>
        <v>0</v>
      </c>
      <c r="H25" s="85">
        <f t="shared" si="2"/>
        <v>-64894.33</v>
      </c>
      <c r="I25" s="85">
        <f t="shared" si="2"/>
        <v>0</v>
      </c>
      <c r="J25" s="85">
        <f t="shared" si="2"/>
        <v>109419.2799999956</v>
      </c>
      <c r="K25" s="86" t="s">
        <v>116</v>
      </c>
    </row>
    <row r="28" spans="1:11" s="3" customFormat="1" ht="15" customHeight="1" x14ac:dyDescent="0.2">
      <c r="A28" s="108" t="s">
        <v>79</v>
      </c>
      <c r="B28" s="40"/>
      <c r="C28" s="108" t="s">
        <v>81</v>
      </c>
      <c r="D28" s="108" t="s">
        <v>82</v>
      </c>
      <c r="E28" s="108" t="s">
        <v>83</v>
      </c>
      <c r="F28" s="108" t="s">
        <v>84</v>
      </c>
      <c r="G28" s="108"/>
      <c r="H28" s="108"/>
      <c r="I28" s="108"/>
      <c r="J28" s="108"/>
      <c r="K28" s="108" t="s">
        <v>85</v>
      </c>
    </row>
    <row r="29" spans="1:11" s="3" customFormat="1" ht="31.5" customHeight="1" x14ac:dyDescent="0.2">
      <c r="A29" s="108"/>
      <c r="B29" s="25"/>
      <c r="C29" s="108"/>
      <c r="D29" s="108"/>
      <c r="E29" s="108"/>
      <c r="F29" s="24" t="s">
        <v>86</v>
      </c>
      <c r="G29" s="24" t="s">
        <v>87</v>
      </c>
      <c r="H29" s="24" t="s">
        <v>88</v>
      </c>
      <c r="I29" s="24" t="s">
        <v>89</v>
      </c>
      <c r="J29" s="24" t="s">
        <v>90</v>
      </c>
      <c r="K29" s="108"/>
    </row>
    <row r="30" spans="1:11" s="3" customFormat="1" ht="9.9499999999999993" customHeight="1" x14ac:dyDescent="0.2">
      <c r="A30" s="28">
        <v>1</v>
      </c>
      <c r="B30" s="27"/>
      <c r="C30" s="28">
        <v>2</v>
      </c>
      <c r="D30" s="28">
        <v>3</v>
      </c>
      <c r="E30" s="28">
        <v>4</v>
      </c>
      <c r="F30" s="28">
        <v>5</v>
      </c>
      <c r="G30" s="28">
        <v>6</v>
      </c>
      <c r="H30" s="28">
        <v>7</v>
      </c>
      <c r="I30" s="28">
        <v>8</v>
      </c>
      <c r="J30" s="28">
        <v>9</v>
      </c>
      <c r="K30" s="28">
        <v>10</v>
      </c>
    </row>
    <row r="31" spans="1:11" s="3" customFormat="1" ht="15" customHeight="1" x14ac:dyDescent="0.2">
      <c r="A31" s="35" t="s">
        <v>122</v>
      </c>
      <c r="B31" s="45">
        <v>500</v>
      </c>
      <c r="C31" s="42" t="s">
        <v>123</v>
      </c>
      <c r="D31" s="46" t="s">
        <v>116</v>
      </c>
      <c r="E31" s="85">
        <f>E32+E33+E37+E43+E46</f>
        <v>0</v>
      </c>
      <c r="F31" s="85">
        <f>F32+F33+F37+F43+F46+F40</f>
        <v>-174313.60999999955</v>
      </c>
      <c r="G31" s="85">
        <f>G32+G33+G37+G43+G46+G40</f>
        <v>0</v>
      </c>
      <c r="H31" s="85">
        <f>H32+H33+H37+H43+H46+H40</f>
        <v>64894.33</v>
      </c>
      <c r="I31" s="85">
        <f>I32+I33+I43+I46</f>
        <v>0</v>
      </c>
      <c r="J31" s="85">
        <f>F31+G31+H31+I31</f>
        <v>-109419.27999999955</v>
      </c>
      <c r="K31" s="85">
        <f>E31-J31</f>
        <v>109419.27999999955</v>
      </c>
    </row>
    <row r="32" spans="1:11" s="3" customFormat="1" ht="20.100000000000001" customHeight="1" x14ac:dyDescent="0.2">
      <c r="A32" s="35" t="s">
        <v>124</v>
      </c>
      <c r="B32" s="45">
        <v>520</v>
      </c>
      <c r="C32" s="46" t="s">
        <v>125</v>
      </c>
      <c r="D32" s="43" t="s">
        <v>119</v>
      </c>
      <c r="E32" s="85">
        <f>'@Формулы'!A29</f>
        <v>0</v>
      </c>
      <c r="F32" s="85">
        <f>'@Формулы'!A30</f>
        <v>0</v>
      </c>
      <c r="G32" s="85">
        <f>'@Формулы'!A31</f>
        <v>0</v>
      </c>
      <c r="H32" s="85">
        <f>'@Формулы'!A32</f>
        <v>0</v>
      </c>
      <c r="I32" s="85">
        <f>'@Формулы'!A33</f>
        <v>0</v>
      </c>
      <c r="J32" s="85">
        <f>'@Формулы'!A34</f>
        <v>0</v>
      </c>
      <c r="K32" s="85">
        <f>'@Формулы'!A35</f>
        <v>0</v>
      </c>
    </row>
    <row r="33" spans="1:11" s="3" customFormat="1" ht="15" customHeight="1" x14ac:dyDescent="0.2">
      <c r="A33" s="35" t="s">
        <v>126</v>
      </c>
      <c r="B33" s="45">
        <v>590</v>
      </c>
      <c r="C33" s="46">
        <v>590</v>
      </c>
      <c r="D33" s="42"/>
      <c r="E33" s="85">
        <f t="shared" ref="E33:K33" si="3">E34+E35</f>
        <v>0</v>
      </c>
      <c r="F33" s="85">
        <f t="shared" si="3"/>
        <v>-2565.7600000000002</v>
      </c>
      <c r="G33" s="85">
        <f t="shared" si="3"/>
        <v>0</v>
      </c>
      <c r="H33" s="85">
        <f t="shared" si="3"/>
        <v>0</v>
      </c>
      <c r="I33" s="85">
        <f t="shared" si="3"/>
        <v>0</v>
      </c>
      <c r="J33" s="85">
        <f t="shared" si="3"/>
        <v>-2565.7600000000002</v>
      </c>
      <c r="K33" s="85">
        <f t="shared" si="3"/>
        <v>2565.7600000000002</v>
      </c>
    </row>
    <row r="34" spans="1:11" s="3" customFormat="1" ht="15" customHeight="1" x14ac:dyDescent="0.2">
      <c r="A34" s="47" t="s">
        <v>127</v>
      </c>
      <c r="B34" s="45">
        <v>591</v>
      </c>
      <c r="C34" s="46">
        <v>591</v>
      </c>
      <c r="D34" s="42" t="s">
        <v>128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5">
        <f>F34+G34+H34+I34</f>
        <v>0</v>
      </c>
      <c r="K34" s="85">
        <f>E34-J34</f>
        <v>0</v>
      </c>
    </row>
    <row r="35" spans="1:11" s="3" customFormat="1" ht="15" customHeight="1" x14ac:dyDescent="0.2">
      <c r="A35" s="47" t="s">
        <v>129</v>
      </c>
      <c r="B35" s="45">
        <v>592</v>
      </c>
      <c r="C35" s="46">
        <v>592</v>
      </c>
      <c r="D35" s="42" t="s">
        <v>130</v>
      </c>
      <c r="E35" s="86">
        <v>0</v>
      </c>
      <c r="F35" s="86">
        <v>-2565.7600000000002</v>
      </c>
      <c r="G35" s="86">
        <v>0</v>
      </c>
      <c r="H35" s="86">
        <v>0</v>
      </c>
      <c r="I35" s="86">
        <v>0</v>
      </c>
      <c r="J35" s="85">
        <f>F35+G35+H35+I35</f>
        <v>-2565.7600000000002</v>
      </c>
      <c r="K35" s="85">
        <f>E35-J35</f>
        <v>2565.7600000000002</v>
      </c>
    </row>
    <row r="36" spans="1:11" s="3" customFormat="1" ht="15" customHeight="1" x14ac:dyDescent="0.2">
      <c r="A36" s="35" t="s">
        <v>131</v>
      </c>
      <c r="B36" s="41" t="s">
        <v>132</v>
      </c>
      <c r="C36" s="42" t="s">
        <v>132</v>
      </c>
      <c r="D36" s="42"/>
      <c r="E36" s="86" t="s">
        <v>116</v>
      </c>
      <c r="F36" s="86" t="s">
        <v>116</v>
      </c>
      <c r="G36" s="86" t="s">
        <v>116</v>
      </c>
      <c r="H36" s="86" t="s">
        <v>116</v>
      </c>
      <c r="I36" s="86" t="s">
        <v>116</v>
      </c>
      <c r="J36" s="86" t="s">
        <v>116</v>
      </c>
      <c r="K36" s="86" t="s">
        <v>116</v>
      </c>
    </row>
    <row r="37" spans="1:11" s="3" customFormat="1" ht="15" customHeight="1" x14ac:dyDescent="0.2">
      <c r="A37" s="35" t="s">
        <v>135</v>
      </c>
      <c r="B37" s="41" t="s">
        <v>136</v>
      </c>
      <c r="C37" s="42" t="s">
        <v>136</v>
      </c>
      <c r="D37" s="46" t="s">
        <v>116</v>
      </c>
      <c r="E37" s="86">
        <v>0</v>
      </c>
      <c r="F37" s="85">
        <f>F38+F39</f>
        <v>-106853.51999999955</v>
      </c>
      <c r="G37" s="85">
        <f>G38+G39</f>
        <v>0</v>
      </c>
      <c r="H37" s="85">
        <f>H38+H39</f>
        <v>0</v>
      </c>
      <c r="I37" s="86" t="s">
        <v>116</v>
      </c>
      <c r="J37" s="85">
        <f>J38+J39</f>
        <v>-106853.51999999955</v>
      </c>
      <c r="K37" s="85">
        <f>E37-J37</f>
        <v>106853.51999999955</v>
      </c>
    </row>
    <row r="38" spans="1:11" s="3" customFormat="1" ht="15" customHeight="1" x14ac:dyDescent="0.2">
      <c r="A38" s="49" t="s">
        <v>137</v>
      </c>
      <c r="B38" s="41" t="s">
        <v>138</v>
      </c>
      <c r="C38" s="42" t="s">
        <v>138</v>
      </c>
      <c r="D38" s="46">
        <v>510</v>
      </c>
      <c r="E38" s="86" t="s">
        <v>116</v>
      </c>
      <c r="F38" s="86">
        <v>-13383254.01</v>
      </c>
      <c r="G38" s="86">
        <v>-64894.33</v>
      </c>
      <c r="H38" s="86">
        <v>-64894.33</v>
      </c>
      <c r="I38" s="86" t="s">
        <v>116</v>
      </c>
      <c r="J38" s="85">
        <f>F38+G38+H38</f>
        <v>-13513042.67</v>
      </c>
      <c r="K38" s="86" t="s">
        <v>116</v>
      </c>
    </row>
    <row r="39" spans="1:11" s="3" customFormat="1" ht="15" customHeight="1" x14ac:dyDescent="0.2">
      <c r="A39" s="35" t="s">
        <v>139</v>
      </c>
      <c r="B39" s="41" t="s">
        <v>140</v>
      </c>
      <c r="C39" s="42" t="s">
        <v>140</v>
      </c>
      <c r="D39" s="46">
        <v>610</v>
      </c>
      <c r="E39" s="86" t="s">
        <v>116</v>
      </c>
      <c r="F39" s="86">
        <v>13276400.49</v>
      </c>
      <c r="G39" s="86">
        <v>64894.33</v>
      </c>
      <c r="H39" s="86">
        <v>64894.33</v>
      </c>
      <c r="I39" s="86" t="s">
        <v>116</v>
      </c>
      <c r="J39" s="85">
        <f>F39+G39+H39</f>
        <v>13406189.15</v>
      </c>
      <c r="K39" s="86" t="s">
        <v>116</v>
      </c>
    </row>
    <row r="40" spans="1:11" s="3" customFormat="1" ht="15" customHeight="1" x14ac:dyDescent="0.2">
      <c r="A40" s="35" t="s">
        <v>141</v>
      </c>
      <c r="B40" s="41" t="s">
        <v>142</v>
      </c>
      <c r="C40" s="42" t="s">
        <v>142</v>
      </c>
      <c r="D40" s="46" t="s">
        <v>116</v>
      </c>
      <c r="E40" s="86" t="s">
        <v>116</v>
      </c>
      <c r="F40" s="85">
        <f>F41+F42</f>
        <v>-64894.33</v>
      </c>
      <c r="G40" s="85">
        <f>G41+G42</f>
        <v>0</v>
      </c>
      <c r="H40" s="85">
        <f>H41+H42</f>
        <v>64894.33</v>
      </c>
      <c r="I40" s="86" t="s">
        <v>116</v>
      </c>
      <c r="J40" s="85">
        <f>F40+G40+H40</f>
        <v>0</v>
      </c>
      <c r="K40" s="86" t="s">
        <v>116</v>
      </c>
    </row>
    <row r="41" spans="1:11" s="3" customFormat="1" ht="15" customHeight="1" x14ac:dyDescent="0.2">
      <c r="A41" s="49" t="s">
        <v>143</v>
      </c>
      <c r="B41" s="41" t="s">
        <v>144</v>
      </c>
      <c r="C41" s="42" t="s">
        <v>144</v>
      </c>
      <c r="D41" s="42" t="s">
        <v>128</v>
      </c>
      <c r="E41" s="86" t="s">
        <v>116</v>
      </c>
      <c r="F41" s="86">
        <v>0</v>
      </c>
      <c r="G41" s="86">
        <v>64894.33</v>
      </c>
      <c r="H41" s="86">
        <v>64894.33</v>
      </c>
      <c r="I41" s="86" t="s">
        <v>116</v>
      </c>
      <c r="J41" s="85">
        <f>F41+G41+H41</f>
        <v>129788.66</v>
      </c>
      <c r="K41" s="86" t="s">
        <v>116</v>
      </c>
    </row>
    <row r="42" spans="1:11" s="3" customFormat="1" ht="15" customHeight="1" x14ac:dyDescent="0.2">
      <c r="A42" s="35" t="s">
        <v>145</v>
      </c>
      <c r="B42" s="41" t="s">
        <v>146</v>
      </c>
      <c r="C42" s="42" t="s">
        <v>146</v>
      </c>
      <c r="D42" s="42" t="s">
        <v>130</v>
      </c>
      <c r="E42" s="86" t="s">
        <v>116</v>
      </c>
      <c r="F42" s="86">
        <v>-64894.33</v>
      </c>
      <c r="G42" s="86">
        <v>-64894.33</v>
      </c>
      <c r="H42" s="86">
        <v>0</v>
      </c>
      <c r="I42" s="86" t="s">
        <v>116</v>
      </c>
      <c r="J42" s="85">
        <f>F42+G42+H42</f>
        <v>-129788.66</v>
      </c>
      <c r="K42" s="86" t="s">
        <v>116</v>
      </c>
    </row>
    <row r="43" spans="1:11" s="3" customFormat="1" ht="15" customHeight="1" x14ac:dyDescent="0.2">
      <c r="A43" s="49" t="s">
        <v>147</v>
      </c>
      <c r="B43" s="41" t="s">
        <v>148</v>
      </c>
      <c r="C43" s="42" t="s">
        <v>148</v>
      </c>
      <c r="D43" s="46" t="s">
        <v>116</v>
      </c>
      <c r="E43" s="85">
        <f t="shared" ref="E43:J43" si="4">E44+E45</f>
        <v>0</v>
      </c>
      <c r="F43" s="85">
        <f t="shared" si="4"/>
        <v>0</v>
      </c>
      <c r="G43" s="85">
        <f t="shared" si="4"/>
        <v>0</v>
      </c>
      <c r="H43" s="85">
        <f t="shared" si="4"/>
        <v>0</v>
      </c>
      <c r="I43" s="85">
        <f t="shared" si="4"/>
        <v>0</v>
      </c>
      <c r="J43" s="85">
        <f t="shared" si="4"/>
        <v>0</v>
      </c>
      <c r="K43" s="85">
        <f t="shared" ref="K43:K48" si="5">E43-J43</f>
        <v>0</v>
      </c>
    </row>
    <row r="44" spans="1:11" s="3" customFormat="1" ht="20.100000000000001" customHeight="1" x14ac:dyDescent="0.2">
      <c r="A44" s="35" t="s">
        <v>149</v>
      </c>
      <c r="B44" s="41">
        <v>821</v>
      </c>
      <c r="C44" s="46">
        <v>821</v>
      </c>
      <c r="D44" s="30"/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5">
        <f>F44+G44+H44+I44</f>
        <v>0</v>
      </c>
      <c r="K44" s="85">
        <f t="shared" si="5"/>
        <v>0</v>
      </c>
    </row>
    <row r="45" spans="1:11" s="3" customFormat="1" ht="15" customHeight="1" x14ac:dyDescent="0.2">
      <c r="A45" s="30" t="s">
        <v>150</v>
      </c>
      <c r="B45" s="41">
        <v>822</v>
      </c>
      <c r="C45" s="46">
        <v>822</v>
      </c>
      <c r="D45" s="30"/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5">
        <f>F45+G45+H45+I45</f>
        <v>0</v>
      </c>
      <c r="K45" s="85">
        <f t="shared" si="5"/>
        <v>0</v>
      </c>
    </row>
    <row r="46" spans="1:11" s="3" customFormat="1" ht="15" customHeight="1" x14ac:dyDescent="0.2">
      <c r="A46" s="30" t="s">
        <v>151</v>
      </c>
      <c r="B46" s="41">
        <v>830</v>
      </c>
      <c r="C46" s="46">
        <v>830</v>
      </c>
      <c r="D46" s="46" t="s">
        <v>116</v>
      </c>
      <c r="E46" s="85">
        <f t="shared" ref="E46:J46" si="6">E47+E48</f>
        <v>0</v>
      </c>
      <c r="F46" s="85">
        <f t="shared" si="6"/>
        <v>0</v>
      </c>
      <c r="G46" s="85">
        <f t="shared" si="6"/>
        <v>0</v>
      </c>
      <c r="H46" s="85">
        <f t="shared" si="6"/>
        <v>0</v>
      </c>
      <c r="I46" s="85">
        <f t="shared" si="6"/>
        <v>0</v>
      </c>
      <c r="J46" s="85">
        <f t="shared" si="6"/>
        <v>0</v>
      </c>
      <c r="K46" s="85">
        <f t="shared" si="5"/>
        <v>0</v>
      </c>
    </row>
    <row r="47" spans="1:11" s="3" customFormat="1" ht="30" customHeight="1" x14ac:dyDescent="0.2">
      <c r="A47" s="35" t="s">
        <v>152</v>
      </c>
      <c r="B47" s="41">
        <v>831</v>
      </c>
      <c r="C47" s="46">
        <v>831</v>
      </c>
      <c r="D47" s="30"/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5">
        <f>F47+G47+H47+I47</f>
        <v>0</v>
      </c>
      <c r="K47" s="85">
        <f t="shared" si="5"/>
        <v>0</v>
      </c>
    </row>
    <row r="48" spans="1:11" s="3" customFormat="1" ht="30" customHeight="1" x14ac:dyDescent="0.2">
      <c r="A48" s="35" t="s">
        <v>153</v>
      </c>
      <c r="B48" s="41">
        <v>832</v>
      </c>
      <c r="C48" s="46">
        <v>832</v>
      </c>
      <c r="D48" s="30"/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5">
        <f>F48+G48+H48+I48</f>
        <v>0</v>
      </c>
      <c r="K48" s="85">
        <f t="shared" si="5"/>
        <v>0</v>
      </c>
    </row>
    <row r="52" spans="1:11" s="3" customFormat="1" ht="15" customHeight="1" x14ac:dyDescent="0.2">
      <c r="A52" s="116" t="s">
        <v>154</v>
      </c>
      <c r="B52" s="118"/>
      <c r="C52" s="117" t="s">
        <v>81</v>
      </c>
      <c r="D52" s="109" t="s">
        <v>82</v>
      </c>
      <c r="E52" s="110" t="s">
        <v>164</v>
      </c>
      <c r="F52" s="111"/>
      <c r="G52" s="111"/>
      <c r="H52" s="111"/>
      <c r="I52" s="111"/>
      <c r="J52" s="112"/>
      <c r="K52" s="113"/>
    </row>
    <row r="53" spans="1:11" s="3" customFormat="1" ht="21" customHeight="1" x14ac:dyDescent="0.2">
      <c r="A53" s="116"/>
      <c r="B53" s="119"/>
      <c r="C53" s="117"/>
      <c r="D53" s="109"/>
      <c r="E53" s="50" t="s">
        <v>155</v>
      </c>
      <c r="F53" s="50" t="s">
        <v>156</v>
      </c>
      <c r="G53" s="50" t="s">
        <v>88</v>
      </c>
      <c r="H53" s="50" t="s">
        <v>157</v>
      </c>
      <c r="I53" s="50" t="s">
        <v>158</v>
      </c>
      <c r="J53" s="112"/>
      <c r="K53" s="113"/>
    </row>
    <row r="54" spans="1:11" s="3" customFormat="1" ht="19.5" customHeight="1" x14ac:dyDescent="0.2">
      <c r="A54" s="51" t="s">
        <v>159</v>
      </c>
      <c r="B54" s="41" t="s">
        <v>160</v>
      </c>
      <c r="C54" s="42" t="s">
        <v>160</v>
      </c>
      <c r="D54" s="52" t="s">
        <v>161</v>
      </c>
      <c r="E54" s="87">
        <v>2565.7600000000002</v>
      </c>
      <c r="F54" s="87">
        <v>0</v>
      </c>
      <c r="G54" s="87">
        <v>0</v>
      </c>
      <c r="H54" s="87">
        <v>0</v>
      </c>
      <c r="I54" s="88">
        <f>E54+F54+G54+H54</f>
        <v>2565.7600000000002</v>
      </c>
      <c r="J54" s="114">
        <v>0</v>
      </c>
      <c r="K54" s="115">
        <v>0</v>
      </c>
    </row>
    <row r="55" spans="1:11" s="3" customFormat="1" ht="15.75" customHeight="1" x14ac:dyDescent="0.2">
      <c r="A55" s="54" t="s">
        <v>162</v>
      </c>
      <c r="B55" s="41" t="s">
        <v>163</v>
      </c>
      <c r="C55" s="42" t="s">
        <v>163</v>
      </c>
      <c r="D55" s="51"/>
      <c r="E55" s="87">
        <v>0</v>
      </c>
      <c r="F55" s="87">
        <v>0</v>
      </c>
      <c r="G55" s="87">
        <v>0</v>
      </c>
      <c r="H55" s="87">
        <v>0</v>
      </c>
      <c r="I55" s="88">
        <f>E55+F55+G55+H55</f>
        <v>0</v>
      </c>
      <c r="J55" s="114">
        <v>0</v>
      </c>
      <c r="K55" s="115">
        <v>0</v>
      </c>
    </row>
    <row r="56" spans="1:11" s="3" customFormat="1" ht="16.5" customHeight="1" x14ac:dyDescent="0.2">
      <c r="A56" s="19"/>
      <c r="B56" s="56"/>
      <c r="C56" s="56"/>
      <c r="D56" s="56"/>
      <c r="E56" s="57"/>
      <c r="F56" s="57"/>
      <c r="G56" s="57"/>
      <c r="H56" s="57"/>
      <c r="I56" s="57"/>
      <c r="J56" s="58"/>
      <c r="K56" s="58"/>
    </row>
  </sheetData>
  <sheetProtection password="C86F" sheet="1"/>
  <mergeCells count="24">
    <mergeCell ref="A52:A53"/>
    <mergeCell ref="B52:B53"/>
    <mergeCell ref="D52:D53"/>
    <mergeCell ref="E52:I52"/>
    <mergeCell ref="A2:A3"/>
    <mergeCell ref="E28:E29"/>
    <mergeCell ref="C20:C21"/>
    <mergeCell ref="F20:J20"/>
    <mergeCell ref="J52:K55"/>
    <mergeCell ref="A20:A21"/>
    <mergeCell ref="A28:A29"/>
    <mergeCell ref="D28:D29"/>
    <mergeCell ref="F28:J28"/>
    <mergeCell ref="C28:C29"/>
    <mergeCell ref="D20:D21"/>
    <mergeCell ref="K28:K29"/>
    <mergeCell ref="K20:K21"/>
    <mergeCell ref="K2:K3"/>
    <mergeCell ref="E20:E21"/>
    <mergeCell ref="C52:C53"/>
    <mergeCell ref="D2:D3"/>
    <mergeCell ref="E2:E3"/>
    <mergeCell ref="F2:J2"/>
    <mergeCell ref="C2:C3"/>
  </mergeCells>
  <pageMargins left="0.75" right="0.75" top="1" bottom="1" header="0.5" footer="0.5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opLeftCell="A28" workbookViewId="0">
      <selection activeCell="H31" sqref="H31"/>
    </sheetView>
  </sheetViews>
  <sheetFormatPr defaultRowHeight="10.5" x14ac:dyDescent="0.15"/>
  <cols>
    <col min="1" max="1" width="50.7109375" style="19" customWidth="1"/>
    <col min="2" max="2" width="8.7109375" style="20" hidden="1" customWidth="1"/>
    <col min="3" max="3" width="10.7109375" style="20" customWidth="1"/>
    <col min="4" max="4" width="10.7109375" style="19" customWidth="1"/>
    <col min="5" max="11" width="15.7109375" style="19" customWidth="1"/>
    <col min="12" max="12" width="9.140625" style="19" customWidth="1"/>
    <col min="13" max="16384" width="9.140625" style="19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08" t="s">
        <v>79</v>
      </c>
      <c r="B2" s="23" t="s">
        <v>80</v>
      </c>
      <c r="C2" s="108" t="s">
        <v>81</v>
      </c>
      <c r="D2" s="108" t="s">
        <v>82</v>
      </c>
      <c r="E2" s="108" t="s">
        <v>83</v>
      </c>
      <c r="F2" s="108" t="s">
        <v>84</v>
      </c>
      <c r="G2" s="108"/>
      <c r="H2" s="108"/>
      <c r="I2" s="108"/>
      <c r="J2" s="108"/>
      <c r="K2" s="108" t="s">
        <v>85</v>
      </c>
    </row>
    <row r="3" spans="1:11" s="3" customFormat="1" ht="31.5" customHeight="1" x14ac:dyDescent="0.2">
      <c r="A3" s="108"/>
      <c r="B3" s="25"/>
      <c r="C3" s="108"/>
      <c r="D3" s="108"/>
      <c r="E3" s="108"/>
      <c r="F3" s="24" t="s">
        <v>86</v>
      </c>
      <c r="G3" s="24" t="s">
        <v>87</v>
      </c>
      <c r="H3" s="24" t="s">
        <v>88</v>
      </c>
      <c r="I3" s="24" t="s">
        <v>89</v>
      </c>
      <c r="J3" s="24" t="s">
        <v>90</v>
      </c>
      <c r="K3" s="108"/>
    </row>
    <row r="4" spans="1:11" s="3" customFormat="1" ht="15" hidden="1" customHeight="1" x14ac:dyDescent="0.2">
      <c r="A4" s="26" t="s">
        <v>91</v>
      </c>
      <c r="B4" s="25"/>
      <c r="C4" s="24"/>
      <c r="D4" s="24"/>
      <c r="E4" s="27">
        <v>4</v>
      </c>
      <c r="F4" s="27">
        <v>5</v>
      </c>
      <c r="G4" s="27">
        <v>6</v>
      </c>
      <c r="H4" s="27">
        <v>7</v>
      </c>
      <c r="I4" s="27">
        <v>8</v>
      </c>
      <c r="J4" s="27">
        <v>9</v>
      </c>
      <c r="K4" s="27">
        <v>10</v>
      </c>
    </row>
    <row r="5" spans="1:11" s="3" customFormat="1" ht="9.9499999999999993" customHeight="1" x14ac:dyDescent="0.2">
      <c r="A5" s="28">
        <v>1</v>
      </c>
      <c r="B5" s="27"/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customHeight="1" x14ac:dyDescent="0.2">
      <c r="A6" s="30" t="s">
        <v>92</v>
      </c>
      <c r="B6" s="27" t="s">
        <v>93</v>
      </c>
      <c r="C6" s="31" t="s">
        <v>93</v>
      </c>
      <c r="D6" s="32"/>
      <c r="E6" s="85">
        <f>E10+E16</f>
        <v>157633.54</v>
      </c>
      <c r="F6" s="85">
        <f>F10+F16</f>
        <v>142956.04</v>
      </c>
      <c r="G6" s="85">
        <f>G10+G16</f>
        <v>0</v>
      </c>
      <c r="H6" s="85">
        <f>H10+H16</f>
        <v>0</v>
      </c>
      <c r="I6" s="85">
        <f>I10+I16</f>
        <v>0</v>
      </c>
      <c r="J6" s="85">
        <f>F6+G6+H6+I6</f>
        <v>142956.04</v>
      </c>
      <c r="K6" s="85">
        <f>E6-J6</f>
        <v>14677.5</v>
      </c>
    </row>
    <row r="7" spans="1:11" s="3" customFormat="1" ht="15" customHeight="1" x14ac:dyDescent="0.2">
      <c r="A7" s="30" t="s">
        <v>94</v>
      </c>
      <c r="B7" s="27" t="s">
        <v>95</v>
      </c>
      <c r="C7" s="33" t="s">
        <v>95</v>
      </c>
      <c r="D7" s="34">
        <v>120</v>
      </c>
      <c r="E7" s="86" t="s">
        <v>116</v>
      </c>
      <c r="F7" s="86" t="s">
        <v>116</v>
      </c>
      <c r="G7" s="86" t="s">
        <v>116</v>
      </c>
      <c r="H7" s="86" t="s">
        <v>116</v>
      </c>
      <c r="I7" s="86" t="s">
        <v>116</v>
      </c>
      <c r="J7" s="86" t="s">
        <v>116</v>
      </c>
      <c r="K7" s="86" t="s">
        <v>116</v>
      </c>
    </row>
    <row r="8" spans="1:11" s="3" customFormat="1" ht="23.25" customHeight="1" x14ac:dyDescent="0.2">
      <c r="A8" s="35" t="s">
        <v>96</v>
      </c>
      <c r="B8" s="27" t="s">
        <v>97</v>
      </c>
      <c r="C8" s="33" t="s">
        <v>97</v>
      </c>
      <c r="D8" s="34">
        <v>130</v>
      </c>
      <c r="E8" s="86" t="s">
        <v>116</v>
      </c>
      <c r="F8" s="86" t="s">
        <v>116</v>
      </c>
      <c r="G8" s="86" t="s">
        <v>116</v>
      </c>
      <c r="H8" s="86" t="s">
        <v>116</v>
      </c>
      <c r="I8" s="86" t="s">
        <v>116</v>
      </c>
      <c r="J8" s="86" t="s">
        <v>116</v>
      </c>
      <c r="K8" s="86" t="s">
        <v>116</v>
      </c>
    </row>
    <row r="9" spans="1:11" s="3" customFormat="1" ht="13.5" customHeight="1" x14ac:dyDescent="0.2">
      <c r="A9" s="30" t="s">
        <v>98</v>
      </c>
      <c r="B9" s="27" t="s">
        <v>99</v>
      </c>
      <c r="C9" s="33" t="s">
        <v>99</v>
      </c>
      <c r="D9" s="34">
        <v>140</v>
      </c>
      <c r="E9" s="86" t="s">
        <v>116</v>
      </c>
      <c r="F9" s="86" t="s">
        <v>116</v>
      </c>
      <c r="G9" s="86" t="s">
        <v>116</v>
      </c>
      <c r="H9" s="86" t="s">
        <v>116</v>
      </c>
      <c r="I9" s="86" t="s">
        <v>116</v>
      </c>
      <c r="J9" s="86" t="s">
        <v>116</v>
      </c>
      <c r="K9" s="86" t="s">
        <v>116</v>
      </c>
    </row>
    <row r="10" spans="1:11" s="3" customFormat="1" ht="15" customHeight="1" x14ac:dyDescent="0.2">
      <c r="A10" s="30" t="s">
        <v>100</v>
      </c>
      <c r="B10" s="27" t="s">
        <v>101</v>
      </c>
      <c r="C10" s="33" t="s">
        <v>101</v>
      </c>
      <c r="D10" s="34">
        <v>150</v>
      </c>
      <c r="E10" s="86">
        <v>157633.54</v>
      </c>
      <c r="F10" s="86">
        <v>142956.04</v>
      </c>
      <c r="G10" s="86">
        <v>0</v>
      </c>
      <c r="H10" s="86">
        <v>0</v>
      </c>
      <c r="I10" s="86">
        <v>0</v>
      </c>
      <c r="J10" s="85">
        <f>F10+G10+H10+I10</f>
        <v>142956.04</v>
      </c>
      <c r="K10" s="85">
        <f>E10-J10</f>
        <v>14677.5</v>
      </c>
    </row>
    <row r="11" spans="1:11" s="3" customFormat="1" ht="15" customHeight="1" x14ac:dyDescent="0.2">
      <c r="A11" s="30" t="s">
        <v>102</v>
      </c>
      <c r="B11" s="27" t="s">
        <v>103</v>
      </c>
      <c r="C11" s="33" t="s">
        <v>103</v>
      </c>
      <c r="D11" s="34">
        <v>400</v>
      </c>
      <c r="E11" s="86" t="s">
        <v>116</v>
      </c>
      <c r="F11" s="86" t="s">
        <v>116</v>
      </c>
      <c r="G11" s="86" t="s">
        <v>116</v>
      </c>
      <c r="H11" s="86" t="s">
        <v>116</v>
      </c>
      <c r="I11" s="86" t="s">
        <v>116</v>
      </c>
      <c r="J11" s="86" t="s">
        <v>116</v>
      </c>
      <c r="K11" s="86" t="s">
        <v>116</v>
      </c>
    </row>
    <row r="12" spans="1:11" s="3" customFormat="1" ht="23.25" customHeight="1" x14ac:dyDescent="0.2">
      <c r="A12" s="35" t="s">
        <v>104</v>
      </c>
      <c r="B12" s="27" t="s">
        <v>105</v>
      </c>
      <c r="C12" s="33" t="s">
        <v>105</v>
      </c>
      <c r="D12" s="37">
        <v>410</v>
      </c>
      <c r="E12" s="86" t="s">
        <v>116</v>
      </c>
      <c r="F12" s="86" t="s">
        <v>116</v>
      </c>
      <c r="G12" s="86" t="s">
        <v>116</v>
      </c>
      <c r="H12" s="86" t="s">
        <v>116</v>
      </c>
      <c r="I12" s="86" t="s">
        <v>116</v>
      </c>
      <c r="J12" s="86" t="s">
        <v>116</v>
      </c>
      <c r="K12" s="86" t="s">
        <v>116</v>
      </c>
    </row>
    <row r="13" spans="1:11" s="3" customFormat="1" ht="15" customHeight="1" x14ac:dyDescent="0.2">
      <c r="A13" s="30" t="s">
        <v>106</v>
      </c>
      <c r="B13" s="27" t="s">
        <v>107</v>
      </c>
      <c r="C13" s="33" t="s">
        <v>107</v>
      </c>
      <c r="D13" s="34">
        <v>420</v>
      </c>
      <c r="E13" s="86" t="s">
        <v>116</v>
      </c>
      <c r="F13" s="86" t="s">
        <v>116</v>
      </c>
      <c r="G13" s="86" t="s">
        <v>116</v>
      </c>
      <c r="H13" s="86" t="s">
        <v>116</v>
      </c>
      <c r="I13" s="86" t="s">
        <v>116</v>
      </c>
      <c r="J13" s="86" t="s">
        <v>116</v>
      </c>
      <c r="K13" s="86" t="s">
        <v>116</v>
      </c>
    </row>
    <row r="14" spans="1:11" s="3" customFormat="1" ht="15" customHeight="1" x14ac:dyDescent="0.2">
      <c r="A14" s="30" t="s">
        <v>108</v>
      </c>
      <c r="B14" s="27" t="s">
        <v>109</v>
      </c>
      <c r="C14" s="33" t="s">
        <v>109</v>
      </c>
      <c r="D14" s="34">
        <v>430</v>
      </c>
      <c r="E14" s="86" t="s">
        <v>116</v>
      </c>
      <c r="F14" s="86" t="s">
        <v>116</v>
      </c>
      <c r="G14" s="86" t="s">
        <v>116</v>
      </c>
      <c r="H14" s="86" t="s">
        <v>116</v>
      </c>
      <c r="I14" s="86" t="s">
        <v>116</v>
      </c>
      <c r="J14" s="86" t="s">
        <v>116</v>
      </c>
      <c r="K14" s="86" t="s">
        <v>116</v>
      </c>
    </row>
    <row r="15" spans="1:11" s="3" customFormat="1" ht="15" customHeight="1" x14ac:dyDescent="0.2">
      <c r="A15" s="30" t="s">
        <v>110</v>
      </c>
      <c r="B15" s="27" t="s">
        <v>111</v>
      </c>
      <c r="C15" s="33" t="s">
        <v>111</v>
      </c>
      <c r="D15" s="34">
        <v>440</v>
      </c>
      <c r="E15" s="86" t="s">
        <v>116</v>
      </c>
      <c r="F15" s="86" t="s">
        <v>116</v>
      </c>
      <c r="G15" s="86" t="s">
        <v>116</v>
      </c>
      <c r="H15" s="86" t="s">
        <v>116</v>
      </c>
      <c r="I15" s="86" t="s">
        <v>116</v>
      </c>
      <c r="J15" s="86" t="s">
        <v>116</v>
      </c>
      <c r="K15" s="86" t="s">
        <v>116</v>
      </c>
    </row>
    <row r="16" spans="1:11" s="3" customFormat="1" ht="15" customHeight="1" x14ac:dyDescent="0.2">
      <c r="A16" s="30" t="s">
        <v>112</v>
      </c>
      <c r="B16" s="27">
        <v>100</v>
      </c>
      <c r="C16" s="33">
        <v>100</v>
      </c>
      <c r="D16" s="34">
        <v>180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5">
        <f>F16+G16+H16+I16</f>
        <v>0</v>
      </c>
      <c r="K16" s="85">
        <f>E16-J16</f>
        <v>0</v>
      </c>
    </row>
    <row r="19" spans="1:11" s="3" customFormat="1" ht="30.75" customHeight="1" x14ac:dyDescent="0.2">
      <c r="A19" s="108" t="s">
        <v>79</v>
      </c>
      <c r="B19" s="40"/>
      <c r="C19" s="108" t="s">
        <v>113</v>
      </c>
      <c r="D19" s="108" t="s">
        <v>82</v>
      </c>
      <c r="E19" s="108" t="s">
        <v>83</v>
      </c>
      <c r="F19" s="108" t="s">
        <v>84</v>
      </c>
      <c r="G19" s="108"/>
      <c r="H19" s="108"/>
      <c r="I19" s="108"/>
      <c r="J19" s="108"/>
      <c r="K19" s="108" t="s">
        <v>85</v>
      </c>
    </row>
    <row r="20" spans="1:11" s="3" customFormat="1" ht="31.5" customHeight="1" x14ac:dyDescent="0.2">
      <c r="A20" s="108"/>
      <c r="B20" s="25"/>
      <c r="C20" s="108"/>
      <c r="D20" s="108"/>
      <c r="E20" s="108"/>
      <c r="F20" s="24" t="s">
        <v>86</v>
      </c>
      <c r="G20" s="24" t="s">
        <v>87</v>
      </c>
      <c r="H20" s="24" t="s">
        <v>88</v>
      </c>
      <c r="I20" s="24" t="s">
        <v>89</v>
      </c>
      <c r="J20" s="24" t="s">
        <v>90</v>
      </c>
      <c r="K20" s="108"/>
    </row>
    <row r="21" spans="1:11" s="3" customFormat="1" ht="9.9499999999999993" customHeight="1" x14ac:dyDescent="0.2">
      <c r="A21" s="28">
        <v>1</v>
      </c>
      <c r="B21" s="27"/>
      <c r="C21" s="28">
        <v>2</v>
      </c>
      <c r="D21" s="28">
        <v>3</v>
      </c>
      <c r="E21" s="28">
        <v>4</v>
      </c>
      <c r="F21" s="28">
        <v>5</v>
      </c>
      <c r="G21" s="28">
        <v>6</v>
      </c>
      <c r="H21" s="28">
        <v>7</v>
      </c>
      <c r="I21" s="28">
        <v>8</v>
      </c>
      <c r="J21" s="28">
        <v>9</v>
      </c>
      <c r="K21" s="28">
        <v>10</v>
      </c>
    </row>
    <row r="22" spans="1:11" s="3" customFormat="1" ht="15" customHeight="1" x14ac:dyDescent="0.2">
      <c r="A22" s="30" t="s">
        <v>114</v>
      </c>
      <c r="B22" s="41" t="s">
        <v>115</v>
      </c>
      <c r="C22" s="42" t="s">
        <v>115</v>
      </c>
      <c r="D22" s="42" t="s">
        <v>116</v>
      </c>
      <c r="E22" s="85">
        <f t="shared" ref="E22:K22" si="0">E23</f>
        <v>157633.54</v>
      </c>
      <c r="F22" s="85">
        <f t="shared" si="0"/>
        <v>140688.04</v>
      </c>
      <c r="G22" s="85">
        <f t="shared" si="0"/>
        <v>0</v>
      </c>
      <c r="H22" s="85">
        <f t="shared" si="0"/>
        <v>0</v>
      </c>
      <c r="I22" s="85">
        <f t="shared" si="0"/>
        <v>0</v>
      </c>
      <c r="J22" s="85">
        <f t="shared" si="0"/>
        <v>140688.04</v>
      </c>
      <c r="K22" s="85">
        <f t="shared" si="0"/>
        <v>16945.499999999993</v>
      </c>
    </row>
    <row r="23" spans="1:11" s="3" customFormat="1" ht="15" customHeight="1" x14ac:dyDescent="0.2">
      <c r="A23" s="30" t="s">
        <v>117</v>
      </c>
      <c r="B23" s="41" t="s">
        <v>118</v>
      </c>
      <c r="C23" s="42" t="s">
        <v>118</v>
      </c>
      <c r="D23" s="43" t="s">
        <v>119</v>
      </c>
      <c r="E23" s="85">
        <f>'@Формулы'!A36</f>
        <v>157633.54</v>
      </c>
      <c r="F23" s="85">
        <f>'@Формулы'!A37</f>
        <v>140688.04</v>
      </c>
      <c r="G23" s="85">
        <f>'@Формулы'!A38</f>
        <v>0</v>
      </c>
      <c r="H23" s="85">
        <f>'@Формулы'!A39</f>
        <v>0</v>
      </c>
      <c r="I23" s="85">
        <f>'@Формулы'!A40</f>
        <v>0</v>
      </c>
      <c r="J23" s="85">
        <f>'@Формулы'!A41</f>
        <v>140688.04</v>
      </c>
      <c r="K23" s="85">
        <f>'@Формулы'!A42</f>
        <v>16945.499999999993</v>
      </c>
    </row>
    <row r="24" spans="1:11" s="3" customFormat="1" ht="22.5" customHeight="1" x14ac:dyDescent="0.2">
      <c r="A24" s="44" t="s">
        <v>120</v>
      </c>
      <c r="B24" s="41" t="s">
        <v>121</v>
      </c>
      <c r="C24" s="42" t="s">
        <v>121</v>
      </c>
      <c r="D24" s="42" t="s">
        <v>116</v>
      </c>
      <c r="E24" s="85">
        <f t="shared" ref="E24:J24" si="1">E6-E22</f>
        <v>0</v>
      </c>
      <c r="F24" s="85">
        <f t="shared" si="1"/>
        <v>2268</v>
      </c>
      <c r="G24" s="85">
        <f t="shared" si="1"/>
        <v>0</v>
      </c>
      <c r="H24" s="85">
        <f t="shared" si="1"/>
        <v>0</v>
      </c>
      <c r="I24" s="85">
        <f t="shared" si="1"/>
        <v>0</v>
      </c>
      <c r="J24" s="85">
        <f t="shared" si="1"/>
        <v>2268</v>
      </c>
      <c r="K24" s="86" t="s">
        <v>116</v>
      </c>
    </row>
    <row r="27" spans="1:11" s="3" customFormat="1" ht="15" customHeight="1" x14ac:dyDescent="0.2">
      <c r="A27" s="108" t="s">
        <v>79</v>
      </c>
      <c r="B27" s="40"/>
      <c r="C27" s="108" t="s">
        <v>81</v>
      </c>
      <c r="D27" s="108" t="s">
        <v>82</v>
      </c>
      <c r="E27" s="108" t="s">
        <v>83</v>
      </c>
      <c r="F27" s="108" t="s">
        <v>84</v>
      </c>
      <c r="G27" s="108"/>
      <c r="H27" s="108"/>
      <c r="I27" s="108"/>
      <c r="J27" s="108"/>
      <c r="K27" s="108" t="s">
        <v>85</v>
      </c>
    </row>
    <row r="28" spans="1:11" s="3" customFormat="1" ht="31.5" customHeight="1" x14ac:dyDescent="0.2">
      <c r="A28" s="108"/>
      <c r="B28" s="25"/>
      <c r="C28" s="108"/>
      <c r="D28" s="108"/>
      <c r="E28" s="108"/>
      <c r="F28" s="24" t="s">
        <v>86</v>
      </c>
      <c r="G28" s="24" t="s">
        <v>87</v>
      </c>
      <c r="H28" s="24" t="s">
        <v>88</v>
      </c>
      <c r="I28" s="24" t="s">
        <v>89</v>
      </c>
      <c r="J28" s="24" t="s">
        <v>90</v>
      </c>
      <c r="K28" s="108"/>
    </row>
    <row r="29" spans="1:11" s="3" customFormat="1" ht="9.9499999999999993" customHeight="1" x14ac:dyDescent="0.2">
      <c r="A29" s="28">
        <v>1</v>
      </c>
      <c r="B29" s="27"/>
      <c r="C29" s="28">
        <v>2</v>
      </c>
      <c r="D29" s="28">
        <v>3</v>
      </c>
      <c r="E29" s="28">
        <v>4</v>
      </c>
      <c r="F29" s="28">
        <v>5</v>
      </c>
      <c r="G29" s="28">
        <v>6</v>
      </c>
      <c r="H29" s="28">
        <v>7</v>
      </c>
      <c r="I29" s="28">
        <v>8</v>
      </c>
      <c r="J29" s="28">
        <v>9</v>
      </c>
      <c r="K29" s="28">
        <v>10</v>
      </c>
    </row>
    <row r="30" spans="1:11" s="3" customFormat="1" ht="15" customHeight="1" x14ac:dyDescent="0.2">
      <c r="A30" s="35" t="s">
        <v>122</v>
      </c>
      <c r="B30" s="45">
        <v>500</v>
      </c>
      <c r="C30" s="42" t="s">
        <v>123</v>
      </c>
      <c r="D30" s="46" t="s">
        <v>116</v>
      </c>
      <c r="E30" s="85">
        <f>E31+E32+E36+E42+E45</f>
        <v>0</v>
      </c>
      <c r="F30" s="85">
        <f>F31+F32+F36+F42+F45+F39</f>
        <v>-2268</v>
      </c>
      <c r="G30" s="85">
        <f>G31+G32+G36+G42+G45+G39</f>
        <v>0</v>
      </c>
      <c r="H30" s="85">
        <f>H31+H32+H36+H42+H45+H39</f>
        <v>0</v>
      </c>
      <c r="I30" s="85">
        <f>I31+I32+I42+I45</f>
        <v>0</v>
      </c>
      <c r="J30" s="85">
        <f>F30+G30+H30+I30</f>
        <v>-2268</v>
      </c>
      <c r="K30" s="85">
        <f>E30-J30</f>
        <v>2268</v>
      </c>
    </row>
    <row r="31" spans="1:11" s="3" customFormat="1" ht="20.100000000000001" customHeight="1" x14ac:dyDescent="0.2">
      <c r="A31" s="35" t="s">
        <v>124</v>
      </c>
      <c r="B31" s="45">
        <v>520</v>
      </c>
      <c r="C31" s="46" t="s">
        <v>125</v>
      </c>
      <c r="D31" s="43" t="s">
        <v>119</v>
      </c>
      <c r="E31" s="85">
        <f>'@Формулы'!A43</f>
        <v>0</v>
      </c>
      <c r="F31" s="85">
        <f>'@Формулы'!A44</f>
        <v>0</v>
      </c>
      <c r="G31" s="85">
        <f>'@Формулы'!A45</f>
        <v>0</v>
      </c>
      <c r="H31" s="85">
        <f>'@Формулы'!A46</f>
        <v>0</v>
      </c>
      <c r="I31" s="85">
        <f>'@Формулы'!A47</f>
        <v>0</v>
      </c>
      <c r="J31" s="85">
        <f>'@Формулы'!A48</f>
        <v>0</v>
      </c>
      <c r="K31" s="85">
        <f>'@Формулы'!A49</f>
        <v>0</v>
      </c>
    </row>
    <row r="32" spans="1:11" s="3" customFormat="1" ht="15" customHeight="1" x14ac:dyDescent="0.2">
      <c r="A32" s="35" t="s">
        <v>126</v>
      </c>
      <c r="B32" s="45">
        <v>590</v>
      </c>
      <c r="C32" s="46">
        <v>590</v>
      </c>
      <c r="D32" s="42"/>
      <c r="E32" s="85">
        <f t="shared" ref="E32:K32" si="2">E33+E34</f>
        <v>0</v>
      </c>
      <c r="F32" s="85">
        <f t="shared" si="2"/>
        <v>0</v>
      </c>
      <c r="G32" s="85">
        <f t="shared" si="2"/>
        <v>0</v>
      </c>
      <c r="H32" s="85">
        <f t="shared" si="2"/>
        <v>0</v>
      </c>
      <c r="I32" s="85">
        <f t="shared" si="2"/>
        <v>0</v>
      </c>
      <c r="J32" s="85">
        <f t="shared" si="2"/>
        <v>0</v>
      </c>
      <c r="K32" s="85">
        <f t="shared" si="2"/>
        <v>0</v>
      </c>
    </row>
    <row r="33" spans="1:11" s="3" customFormat="1" ht="15" customHeight="1" x14ac:dyDescent="0.2">
      <c r="A33" s="47" t="s">
        <v>127</v>
      </c>
      <c r="B33" s="45">
        <v>591</v>
      </c>
      <c r="C33" s="46">
        <v>591</v>
      </c>
      <c r="D33" s="42" t="s">
        <v>128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5">
        <f>F33+G33+H33+I33</f>
        <v>0</v>
      </c>
      <c r="K33" s="85">
        <f>E33-J33</f>
        <v>0</v>
      </c>
    </row>
    <row r="34" spans="1:11" s="3" customFormat="1" ht="15" customHeight="1" x14ac:dyDescent="0.2">
      <c r="A34" s="47" t="s">
        <v>129</v>
      </c>
      <c r="B34" s="45">
        <v>592</v>
      </c>
      <c r="C34" s="46">
        <v>592</v>
      </c>
      <c r="D34" s="42" t="s">
        <v>130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5">
        <f>F34+G34+H34+I34</f>
        <v>0</v>
      </c>
      <c r="K34" s="85">
        <f>E34-J34</f>
        <v>0</v>
      </c>
    </row>
    <row r="35" spans="1:11" s="3" customFormat="1" ht="15" customHeight="1" x14ac:dyDescent="0.2">
      <c r="A35" s="35" t="s">
        <v>131</v>
      </c>
      <c r="B35" s="41" t="s">
        <v>132</v>
      </c>
      <c r="C35" s="42" t="s">
        <v>132</v>
      </c>
      <c r="D35" s="42"/>
      <c r="E35" s="86" t="s">
        <v>116</v>
      </c>
      <c r="F35" s="86" t="s">
        <v>116</v>
      </c>
      <c r="G35" s="86" t="s">
        <v>116</v>
      </c>
      <c r="H35" s="86" t="s">
        <v>116</v>
      </c>
      <c r="I35" s="86" t="s">
        <v>116</v>
      </c>
      <c r="J35" s="86" t="s">
        <v>116</v>
      </c>
      <c r="K35" s="86" t="s">
        <v>116</v>
      </c>
    </row>
    <row r="36" spans="1:11" s="3" customFormat="1" ht="15" customHeight="1" x14ac:dyDescent="0.2">
      <c r="A36" s="35" t="s">
        <v>135</v>
      </c>
      <c r="B36" s="41" t="s">
        <v>136</v>
      </c>
      <c r="C36" s="42" t="s">
        <v>136</v>
      </c>
      <c r="D36" s="46" t="s">
        <v>116</v>
      </c>
      <c r="E36" s="86">
        <v>0</v>
      </c>
      <c r="F36" s="85">
        <f>F37+F38</f>
        <v>-2268</v>
      </c>
      <c r="G36" s="85">
        <f>G37+G38</f>
        <v>0</v>
      </c>
      <c r="H36" s="85">
        <f>H37+H38</f>
        <v>0</v>
      </c>
      <c r="I36" s="86" t="s">
        <v>116</v>
      </c>
      <c r="J36" s="85">
        <f>J37+J38</f>
        <v>-2268</v>
      </c>
      <c r="K36" s="85">
        <f>E36-J36</f>
        <v>2268</v>
      </c>
    </row>
    <row r="37" spans="1:11" s="3" customFormat="1" ht="15" customHeight="1" x14ac:dyDescent="0.2">
      <c r="A37" s="49" t="s">
        <v>137</v>
      </c>
      <c r="B37" s="41" t="s">
        <v>138</v>
      </c>
      <c r="C37" s="42" t="s">
        <v>138</v>
      </c>
      <c r="D37" s="46">
        <v>510</v>
      </c>
      <c r="E37" s="86" t="s">
        <v>116</v>
      </c>
      <c r="F37" s="86">
        <v>-142956.04</v>
      </c>
      <c r="G37" s="86">
        <v>0</v>
      </c>
      <c r="H37" s="86">
        <v>0</v>
      </c>
      <c r="I37" s="86" t="s">
        <v>116</v>
      </c>
      <c r="J37" s="85">
        <f>F37+G37+H37</f>
        <v>-142956.04</v>
      </c>
      <c r="K37" s="86" t="s">
        <v>116</v>
      </c>
    </row>
    <row r="38" spans="1:11" s="3" customFormat="1" ht="15" customHeight="1" x14ac:dyDescent="0.2">
      <c r="A38" s="35" t="s">
        <v>139</v>
      </c>
      <c r="B38" s="41" t="s">
        <v>140</v>
      </c>
      <c r="C38" s="42" t="s">
        <v>140</v>
      </c>
      <c r="D38" s="46">
        <v>610</v>
      </c>
      <c r="E38" s="86" t="s">
        <v>116</v>
      </c>
      <c r="F38" s="86">
        <v>140688.04</v>
      </c>
      <c r="G38" s="86">
        <v>0</v>
      </c>
      <c r="H38" s="86">
        <v>0</v>
      </c>
      <c r="I38" s="86" t="s">
        <v>116</v>
      </c>
      <c r="J38" s="85">
        <f>F38+G38+H38</f>
        <v>140688.04</v>
      </c>
      <c r="K38" s="86" t="s">
        <v>116</v>
      </c>
    </row>
    <row r="39" spans="1:11" s="3" customFormat="1" ht="15" customHeight="1" x14ac:dyDescent="0.2">
      <c r="A39" s="35" t="s">
        <v>141</v>
      </c>
      <c r="B39" s="41" t="s">
        <v>142</v>
      </c>
      <c r="C39" s="42" t="s">
        <v>142</v>
      </c>
      <c r="D39" s="46" t="s">
        <v>116</v>
      </c>
      <c r="E39" s="86" t="s">
        <v>116</v>
      </c>
      <c r="F39" s="85">
        <f>F40+F41</f>
        <v>0</v>
      </c>
      <c r="G39" s="85">
        <f>G40+G41</f>
        <v>0</v>
      </c>
      <c r="H39" s="85">
        <f>H40+H41</f>
        <v>0</v>
      </c>
      <c r="I39" s="86" t="s">
        <v>116</v>
      </c>
      <c r="J39" s="85">
        <f>F39+G39+H39</f>
        <v>0</v>
      </c>
      <c r="K39" s="86" t="s">
        <v>116</v>
      </c>
    </row>
    <row r="40" spans="1:11" s="3" customFormat="1" ht="20.100000000000001" customHeight="1" x14ac:dyDescent="0.2">
      <c r="A40" s="49" t="s">
        <v>143</v>
      </c>
      <c r="B40" s="41" t="s">
        <v>144</v>
      </c>
      <c r="C40" s="42" t="s">
        <v>144</v>
      </c>
      <c r="D40" s="42" t="s">
        <v>128</v>
      </c>
      <c r="E40" s="86" t="s">
        <v>116</v>
      </c>
      <c r="F40" s="86">
        <v>0</v>
      </c>
      <c r="G40" s="86">
        <v>0</v>
      </c>
      <c r="H40" s="86">
        <v>0</v>
      </c>
      <c r="I40" s="86" t="s">
        <v>116</v>
      </c>
      <c r="J40" s="85">
        <f>F40+G40+H40</f>
        <v>0</v>
      </c>
      <c r="K40" s="86" t="s">
        <v>116</v>
      </c>
    </row>
    <row r="41" spans="1:11" s="3" customFormat="1" ht="15" customHeight="1" x14ac:dyDescent="0.2">
      <c r="A41" s="35" t="s">
        <v>145</v>
      </c>
      <c r="B41" s="41" t="s">
        <v>146</v>
      </c>
      <c r="C41" s="42" t="s">
        <v>146</v>
      </c>
      <c r="D41" s="42" t="s">
        <v>130</v>
      </c>
      <c r="E41" s="86" t="s">
        <v>116</v>
      </c>
      <c r="F41" s="86">
        <v>0</v>
      </c>
      <c r="G41" s="86">
        <v>0</v>
      </c>
      <c r="H41" s="86">
        <v>0</v>
      </c>
      <c r="I41" s="86" t="s">
        <v>116</v>
      </c>
      <c r="J41" s="85">
        <f>F41+G41+H41</f>
        <v>0</v>
      </c>
      <c r="K41" s="86" t="s">
        <v>116</v>
      </c>
    </row>
    <row r="42" spans="1:11" s="3" customFormat="1" ht="15" customHeight="1" x14ac:dyDescent="0.2">
      <c r="A42" s="49" t="s">
        <v>147</v>
      </c>
      <c r="B42" s="41" t="s">
        <v>148</v>
      </c>
      <c r="C42" s="42" t="s">
        <v>148</v>
      </c>
      <c r="D42" s="46" t="s">
        <v>116</v>
      </c>
      <c r="E42" s="85">
        <f t="shared" ref="E42:J42" si="3">E43+E44</f>
        <v>0</v>
      </c>
      <c r="F42" s="85">
        <f t="shared" si="3"/>
        <v>0</v>
      </c>
      <c r="G42" s="85">
        <f t="shared" si="3"/>
        <v>0</v>
      </c>
      <c r="H42" s="85">
        <f t="shared" si="3"/>
        <v>0</v>
      </c>
      <c r="I42" s="85">
        <f t="shared" si="3"/>
        <v>0</v>
      </c>
      <c r="J42" s="85">
        <f t="shared" si="3"/>
        <v>0</v>
      </c>
      <c r="K42" s="85">
        <f t="shared" ref="K42:K47" si="4">E42-J42</f>
        <v>0</v>
      </c>
    </row>
    <row r="43" spans="1:11" s="3" customFormat="1" ht="20.100000000000001" customHeight="1" x14ac:dyDescent="0.2">
      <c r="A43" s="35" t="s">
        <v>149</v>
      </c>
      <c r="B43" s="41">
        <v>821</v>
      </c>
      <c r="C43" s="46">
        <v>821</v>
      </c>
      <c r="D43" s="30"/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5">
        <f>F43+G43+H43+I43</f>
        <v>0</v>
      </c>
      <c r="K43" s="85">
        <f t="shared" si="4"/>
        <v>0</v>
      </c>
    </row>
    <row r="44" spans="1:11" s="3" customFormat="1" ht="15" customHeight="1" x14ac:dyDescent="0.2">
      <c r="A44" s="30" t="s">
        <v>150</v>
      </c>
      <c r="B44" s="41">
        <v>822</v>
      </c>
      <c r="C44" s="46">
        <v>822</v>
      </c>
      <c r="D44" s="30"/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5">
        <f>F44+G44+H44+I44</f>
        <v>0</v>
      </c>
      <c r="K44" s="85">
        <f t="shared" si="4"/>
        <v>0</v>
      </c>
    </row>
    <row r="45" spans="1:11" s="3" customFormat="1" ht="15" customHeight="1" x14ac:dyDescent="0.2">
      <c r="A45" s="30" t="s">
        <v>151</v>
      </c>
      <c r="B45" s="41">
        <v>830</v>
      </c>
      <c r="C45" s="46">
        <v>830</v>
      </c>
      <c r="D45" s="46" t="s">
        <v>116</v>
      </c>
      <c r="E45" s="85">
        <f t="shared" ref="E45:J45" si="5">E46+E47</f>
        <v>0</v>
      </c>
      <c r="F45" s="85">
        <f t="shared" si="5"/>
        <v>0</v>
      </c>
      <c r="G45" s="85">
        <f t="shared" si="5"/>
        <v>0</v>
      </c>
      <c r="H45" s="85">
        <f t="shared" si="5"/>
        <v>0</v>
      </c>
      <c r="I45" s="85">
        <f t="shared" si="5"/>
        <v>0</v>
      </c>
      <c r="J45" s="85">
        <f t="shared" si="5"/>
        <v>0</v>
      </c>
      <c r="K45" s="85">
        <f t="shared" si="4"/>
        <v>0</v>
      </c>
    </row>
    <row r="46" spans="1:11" s="3" customFormat="1" ht="30" customHeight="1" x14ac:dyDescent="0.2">
      <c r="A46" s="35" t="s">
        <v>152</v>
      </c>
      <c r="B46" s="41">
        <v>831</v>
      </c>
      <c r="C46" s="46">
        <v>831</v>
      </c>
      <c r="D46" s="30"/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5">
        <f>F46+G46+H46+I46</f>
        <v>0</v>
      </c>
      <c r="K46" s="85">
        <f t="shared" si="4"/>
        <v>0</v>
      </c>
    </row>
    <row r="47" spans="1:11" s="3" customFormat="1" ht="30" customHeight="1" x14ac:dyDescent="0.2">
      <c r="A47" s="35" t="s">
        <v>153</v>
      </c>
      <c r="B47" s="41">
        <v>832</v>
      </c>
      <c r="C47" s="46">
        <v>832</v>
      </c>
      <c r="D47" s="30"/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5">
        <f>F47+G47+H47+I47</f>
        <v>0</v>
      </c>
      <c r="K47" s="85">
        <f t="shared" si="4"/>
        <v>0</v>
      </c>
    </row>
    <row r="51" spans="1:11" s="3" customFormat="1" ht="15" customHeight="1" x14ac:dyDescent="0.2">
      <c r="A51" s="116" t="s">
        <v>154</v>
      </c>
      <c r="B51" s="118"/>
      <c r="C51" s="117" t="s">
        <v>81</v>
      </c>
      <c r="D51" s="109" t="s">
        <v>82</v>
      </c>
      <c r="E51" s="110" t="s">
        <v>84</v>
      </c>
      <c r="F51" s="111"/>
      <c r="G51" s="111"/>
      <c r="H51" s="111"/>
      <c r="I51" s="111"/>
      <c r="J51" s="112"/>
      <c r="K51" s="113"/>
    </row>
    <row r="52" spans="1:11" s="3" customFormat="1" ht="21" customHeight="1" x14ac:dyDescent="0.2">
      <c r="A52" s="116"/>
      <c r="B52" s="119"/>
      <c r="C52" s="117"/>
      <c r="D52" s="109"/>
      <c r="E52" s="50" t="s">
        <v>155</v>
      </c>
      <c r="F52" s="50" t="s">
        <v>156</v>
      </c>
      <c r="G52" s="50" t="s">
        <v>88</v>
      </c>
      <c r="H52" s="50" t="s">
        <v>157</v>
      </c>
      <c r="I52" s="50" t="s">
        <v>158</v>
      </c>
      <c r="J52" s="112"/>
      <c r="K52" s="113"/>
    </row>
    <row r="53" spans="1:11" s="3" customFormat="1" ht="15" customHeight="1" x14ac:dyDescent="0.2">
      <c r="A53" s="51" t="s">
        <v>159</v>
      </c>
      <c r="B53" s="41" t="s">
        <v>160</v>
      </c>
      <c r="C53" s="42" t="s">
        <v>160</v>
      </c>
      <c r="D53" s="52" t="s">
        <v>161</v>
      </c>
      <c r="E53" s="87">
        <v>0</v>
      </c>
      <c r="F53" s="87">
        <v>0</v>
      </c>
      <c r="G53" s="87">
        <v>0</v>
      </c>
      <c r="H53" s="87">
        <v>0</v>
      </c>
      <c r="I53" s="88">
        <f>E53+F53+G53+H53</f>
        <v>0</v>
      </c>
      <c r="J53" s="114">
        <v>0</v>
      </c>
      <c r="K53" s="115">
        <v>0</v>
      </c>
    </row>
    <row r="54" spans="1:11" s="3" customFormat="1" ht="15" customHeight="1" x14ac:dyDescent="0.2">
      <c r="A54" s="54" t="s">
        <v>162</v>
      </c>
      <c r="B54" s="41" t="s">
        <v>163</v>
      </c>
      <c r="C54" s="42" t="s">
        <v>163</v>
      </c>
      <c r="D54" s="51"/>
      <c r="E54" s="87">
        <v>0</v>
      </c>
      <c r="F54" s="87">
        <v>0</v>
      </c>
      <c r="G54" s="87">
        <v>0</v>
      </c>
      <c r="H54" s="87">
        <v>0</v>
      </c>
      <c r="I54" s="88">
        <f>E54+F54+G54+H54</f>
        <v>0</v>
      </c>
      <c r="J54" s="114">
        <v>0</v>
      </c>
      <c r="K54" s="115">
        <v>0</v>
      </c>
    </row>
    <row r="55" spans="1:11" x14ac:dyDescent="0.15">
      <c r="B55" s="56"/>
      <c r="C55" s="56"/>
      <c r="D55" s="56"/>
      <c r="E55" s="57"/>
      <c r="F55" s="57"/>
      <c r="G55" s="57"/>
      <c r="H55" s="57"/>
      <c r="I55" s="57"/>
    </row>
  </sheetData>
  <sheetProtection password="C86F" sheet="1"/>
  <mergeCells count="24">
    <mergeCell ref="A51:A52"/>
    <mergeCell ref="B51:B52"/>
    <mergeCell ref="D51:D52"/>
    <mergeCell ref="E51:I51"/>
    <mergeCell ref="A2:A3"/>
    <mergeCell ref="E27:E28"/>
    <mergeCell ref="C19:C20"/>
    <mergeCell ref="F19:J19"/>
    <mergeCell ref="J51:K54"/>
    <mergeCell ref="A19:A20"/>
    <mergeCell ref="A27:A28"/>
    <mergeCell ref="D27:D28"/>
    <mergeCell ref="F27:J27"/>
    <mergeCell ref="C27:C28"/>
    <mergeCell ref="D19:D20"/>
    <mergeCell ref="K27:K28"/>
    <mergeCell ref="K19:K20"/>
    <mergeCell ref="K2:K3"/>
    <mergeCell ref="E19:E20"/>
    <mergeCell ref="C51:C52"/>
    <mergeCell ref="D2:D3"/>
    <mergeCell ref="E2:E3"/>
    <mergeCell ref="F2:J2"/>
    <mergeCell ref="C2:C3"/>
  </mergeCells>
  <pageMargins left="0.75" right="0.75" top="1" bottom="1" header="0.5" footer="0.5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25" workbookViewId="0">
      <selection activeCell="I31" sqref="I31"/>
    </sheetView>
  </sheetViews>
  <sheetFormatPr defaultRowHeight="10.5" x14ac:dyDescent="0.15"/>
  <cols>
    <col min="1" max="1" width="50.7109375" style="19" customWidth="1"/>
    <col min="2" max="2" width="8.7109375" style="20" hidden="1" customWidth="1"/>
    <col min="3" max="3" width="10.7109375" style="20" customWidth="1"/>
    <col min="4" max="4" width="10.7109375" style="19" customWidth="1"/>
    <col min="5" max="11" width="15.7109375" style="19" customWidth="1"/>
    <col min="12" max="12" width="9.140625" style="19" customWidth="1"/>
    <col min="13" max="16384" width="9.140625" style="19"/>
  </cols>
  <sheetData>
    <row r="1" spans="1:11" s="3" customFormat="1" ht="15" hidden="1" customHeight="1" x14ac:dyDescent="0.2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5" customHeight="1" x14ac:dyDescent="0.2">
      <c r="A2" s="108" t="s">
        <v>79</v>
      </c>
      <c r="B2" s="23" t="s">
        <v>80</v>
      </c>
      <c r="C2" s="108" t="s">
        <v>81</v>
      </c>
      <c r="D2" s="108" t="s">
        <v>82</v>
      </c>
      <c r="E2" s="108" t="s">
        <v>83</v>
      </c>
      <c r="F2" s="108" t="s">
        <v>84</v>
      </c>
      <c r="G2" s="108"/>
      <c r="H2" s="108"/>
      <c r="I2" s="108"/>
      <c r="J2" s="108"/>
      <c r="K2" s="108" t="s">
        <v>85</v>
      </c>
    </row>
    <row r="3" spans="1:11" s="3" customFormat="1" ht="31.5" customHeight="1" x14ac:dyDescent="0.2">
      <c r="A3" s="108"/>
      <c r="B3" s="25"/>
      <c r="C3" s="108"/>
      <c r="D3" s="108"/>
      <c r="E3" s="108"/>
      <c r="F3" s="24" t="s">
        <v>86</v>
      </c>
      <c r="G3" s="24" t="s">
        <v>87</v>
      </c>
      <c r="H3" s="24" t="s">
        <v>88</v>
      </c>
      <c r="I3" s="24" t="s">
        <v>89</v>
      </c>
      <c r="J3" s="24" t="s">
        <v>90</v>
      </c>
      <c r="K3" s="108"/>
    </row>
    <row r="4" spans="1:11" s="3" customFormat="1" ht="15" hidden="1" customHeight="1" x14ac:dyDescent="0.2">
      <c r="A4" s="26" t="s">
        <v>91</v>
      </c>
      <c r="B4" s="25"/>
      <c r="C4" s="24"/>
      <c r="D4" s="24"/>
      <c r="E4" s="27">
        <v>4</v>
      </c>
      <c r="F4" s="27">
        <v>5</v>
      </c>
      <c r="G4" s="27">
        <v>6</v>
      </c>
      <c r="H4" s="27">
        <v>7</v>
      </c>
      <c r="I4" s="27">
        <v>8</v>
      </c>
      <c r="J4" s="27">
        <v>9</v>
      </c>
      <c r="K4" s="27">
        <v>10</v>
      </c>
    </row>
    <row r="5" spans="1:11" s="3" customFormat="1" ht="9.9499999999999993" customHeight="1" x14ac:dyDescent="0.2">
      <c r="A5" s="28">
        <v>1</v>
      </c>
      <c r="B5" s="27"/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1" s="3" customFormat="1" ht="15" customHeight="1" x14ac:dyDescent="0.2">
      <c r="A6" s="30" t="s">
        <v>92</v>
      </c>
      <c r="B6" s="27" t="s">
        <v>93</v>
      </c>
      <c r="C6" s="31" t="s">
        <v>93</v>
      </c>
      <c r="D6" s="32"/>
      <c r="E6" s="85">
        <f>E10+E16</f>
        <v>0</v>
      </c>
      <c r="F6" s="85">
        <f>F10+F16</f>
        <v>0</v>
      </c>
      <c r="G6" s="85">
        <f>G10+G16</f>
        <v>0</v>
      </c>
      <c r="H6" s="85">
        <f>H10+H16</f>
        <v>0</v>
      </c>
      <c r="I6" s="85">
        <f>I10+I16</f>
        <v>0</v>
      </c>
      <c r="J6" s="85">
        <f>F6+G6+H6+I6</f>
        <v>0</v>
      </c>
      <c r="K6" s="85">
        <f>E6-J6</f>
        <v>0</v>
      </c>
    </row>
    <row r="7" spans="1:11" s="3" customFormat="1" ht="15" customHeight="1" x14ac:dyDescent="0.2">
      <c r="A7" s="30" t="s">
        <v>94</v>
      </c>
      <c r="B7" s="27" t="s">
        <v>95</v>
      </c>
      <c r="C7" s="33" t="s">
        <v>95</v>
      </c>
      <c r="D7" s="34">
        <v>120</v>
      </c>
      <c r="E7" s="86" t="s">
        <v>116</v>
      </c>
      <c r="F7" s="86" t="s">
        <v>116</v>
      </c>
      <c r="G7" s="86" t="s">
        <v>116</v>
      </c>
      <c r="H7" s="86" t="s">
        <v>116</v>
      </c>
      <c r="I7" s="86" t="s">
        <v>116</v>
      </c>
      <c r="J7" s="86" t="s">
        <v>116</v>
      </c>
      <c r="K7" s="86" t="s">
        <v>116</v>
      </c>
    </row>
    <row r="8" spans="1:11" s="3" customFormat="1" ht="23.25" customHeight="1" x14ac:dyDescent="0.2">
      <c r="A8" s="35" t="s">
        <v>96</v>
      </c>
      <c r="B8" s="27" t="s">
        <v>97</v>
      </c>
      <c r="C8" s="33" t="s">
        <v>97</v>
      </c>
      <c r="D8" s="34">
        <v>130</v>
      </c>
      <c r="E8" s="86" t="s">
        <v>116</v>
      </c>
      <c r="F8" s="86" t="s">
        <v>116</v>
      </c>
      <c r="G8" s="86" t="s">
        <v>116</v>
      </c>
      <c r="H8" s="86" t="s">
        <v>116</v>
      </c>
      <c r="I8" s="86" t="s">
        <v>116</v>
      </c>
      <c r="J8" s="86" t="s">
        <v>116</v>
      </c>
      <c r="K8" s="86" t="s">
        <v>116</v>
      </c>
    </row>
    <row r="9" spans="1:11" s="3" customFormat="1" ht="14.25" customHeight="1" x14ac:dyDescent="0.2">
      <c r="A9" s="30" t="s">
        <v>98</v>
      </c>
      <c r="B9" s="27" t="s">
        <v>99</v>
      </c>
      <c r="C9" s="33" t="s">
        <v>99</v>
      </c>
      <c r="D9" s="34">
        <v>140</v>
      </c>
      <c r="E9" s="86" t="s">
        <v>116</v>
      </c>
      <c r="F9" s="86" t="s">
        <v>116</v>
      </c>
      <c r="G9" s="86" t="s">
        <v>116</v>
      </c>
      <c r="H9" s="86" t="s">
        <v>116</v>
      </c>
      <c r="I9" s="86" t="s">
        <v>116</v>
      </c>
      <c r="J9" s="86" t="s">
        <v>116</v>
      </c>
      <c r="K9" s="86" t="s">
        <v>116</v>
      </c>
    </row>
    <row r="10" spans="1:11" s="3" customFormat="1" ht="15" customHeight="1" x14ac:dyDescent="0.2">
      <c r="A10" s="30" t="s">
        <v>100</v>
      </c>
      <c r="B10" s="27" t="s">
        <v>101</v>
      </c>
      <c r="C10" s="33" t="s">
        <v>101</v>
      </c>
      <c r="D10" s="34">
        <v>150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5">
        <f>F10+G10+H10+I10</f>
        <v>0</v>
      </c>
      <c r="K10" s="85">
        <f>E10-J10</f>
        <v>0</v>
      </c>
    </row>
    <row r="11" spans="1:11" s="3" customFormat="1" ht="15" customHeight="1" x14ac:dyDescent="0.2">
      <c r="A11" s="30" t="s">
        <v>102</v>
      </c>
      <c r="B11" s="27" t="s">
        <v>103</v>
      </c>
      <c r="C11" s="33" t="s">
        <v>103</v>
      </c>
      <c r="D11" s="34">
        <v>400</v>
      </c>
      <c r="E11" s="86" t="s">
        <v>116</v>
      </c>
      <c r="F11" s="86" t="s">
        <v>116</v>
      </c>
      <c r="G11" s="86" t="s">
        <v>116</v>
      </c>
      <c r="H11" s="86" t="s">
        <v>116</v>
      </c>
      <c r="I11" s="86" t="s">
        <v>116</v>
      </c>
      <c r="J11" s="86" t="s">
        <v>116</v>
      </c>
      <c r="K11" s="86" t="s">
        <v>116</v>
      </c>
    </row>
    <row r="12" spans="1:11" s="3" customFormat="1" ht="27" customHeight="1" x14ac:dyDescent="0.2">
      <c r="A12" s="35" t="s">
        <v>104</v>
      </c>
      <c r="B12" s="27" t="s">
        <v>105</v>
      </c>
      <c r="C12" s="33" t="s">
        <v>105</v>
      </c>
      <c r="D12" s="37">
        <v>410</v>
      </c>
      <c r="E12" s="86" t="s">
        <v>116</v>
      </c>
      <c r="F12" s="86" t="s">
        <v>116</v>
      </c>
      <c r="G12" s="86" t="s">
        <v>116</v>
      </c>
      <c r="H12" s="86" t="s">
        <v>116</v>
      </c>
      <c r="I12" s="86" t="s">
        <v>116</v>
      </c>
      <c r="J12" s="86" t="s">
        <v>116</v>
      </c>
      <c r="K12" s="86" t="s">
        <v>116</v>
      </c>
    </row>
    <row r="13" spans="1:11" s="3" customFormat="1" ht="15" customHeight="1" x14ac:dyDescent="0.2">
      <c r="A13" s="30" t="s">
        <v>106</v>
      </c>
      <c r="B13" s="27" t="s">
        <v>107</v>
      </c>
      <c r="C13" s="33" t="s">
        <v>107</v>
      </c>
      <c r="D13" s="34">
        <v>420</v>
      </c>
      <c r="E13" s="86" t="s">
        <v>116</v>
      </c>
      <c r="F13" s="86" t="s">
        <v>116</v>
      </c>
      <c r="G13" s="86" t="s">
        <v>116</v>
      </c>
      <c r="H13" s="86" t="s">
        <v>116</v>
      </c>
      <c r="I13" s="86" t="s">
        <v>116</v>
      </c>
      <c r="J13" s="86" t="s">
        <v>116</v>
      </c>
      <c r="K13" s="86" t="s">
        <v>116</v>
      </c>
    </row>
    <row r="14" spans="1:11" s="3" customFormat="1" ht="15" customHeight="1" x14ac:dyDescent="0.2">
      <c r="A14" s="30" t="s">
        <v>108</v>
      </c>
      <c r="B14" s="27" t="s">
        <v>109</v>
      </c>
      <c r="C14" s="33" t="s">
        <v>109</v>
      </c>
      <c r="D14" s="34">
        <v>430</v>
      </c>
      <c r="E14" s="86" t="s">
        <v>116</v>
      </c>
      <c r="F14" s="86" t="s">
        <v>116</v>
      </c>
      <c r="G14" s="86" t="s">
        <v>116</v>
      </c>
      <c r="H14" s="86" t="s">
        <v>116</v>
      </c>
      <c r="I14" s="86" t="s">
        <v>116</v>
      </c>
      <c r="J14" s="86" t="s">
        <v>116</v>
      </c>
      <c r="K14" s="86" t="s">
        <v>116</v>
      </c>
    </row>
    <row r="15" spans="1:11" s="3" customFormat="1" ht="15" customHeight="1" x14ac:dyDescent="0.2">
      <c r="A15" s="30" t="s">
        <v>110</v>
      </c>
      <c r="B15" s="27" t="s">
        <v>111</v>
      </c>
      <c r="C15" s="33" t="s">
        <v>111</v>
      </c>
      <c r="D15" s="34">
        <v>440</v>
      </c>
      <c r="E15" s="86" t="s">
        <v>116</v>
      </c>
      <c r="F15" s="86" t="s">
        <v>116</v>
      </c>
      <c r="G15" s="86" t="s">
        <v>116</v>
      </c>
      <c r="H15" s="86" t="s">
        <v>116</v>
      </c>
      <c r="I15" s="86" t="s">
        <v>116</v>
      </c>
      <c r="J15" s="86" t="s">
        <v>116</v>
      </c>
      <c r="K15" s="86" t="s">
        <v>116</v>
      </c>
    </row>
    <row r="16" spans="1:11" s="3" customFormat="1" ht="15" customHeight="1" x14ac:dyDescent="0.2">
      <c r="A16" s="30" t="s">
        <v>112</v>
      </c>
      <c r="B16" s="27">
        <v>100</v>
      </c>
      <c r="C16" s="33">
        <v>100</v>
      </c>
      <c r="D16" s="34">
        <v>180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5">
        <f>F16+G16+H16+I16</f>
        <v>0</v>
      </c>
      <c r="K16" s="85">
        <f>E16-J16</f>
        <v>0</v>
      </c>
    </row>
    <row r="19" spans="1:11" s="3" customFormat="1" ht="30.75" customHeight="1" x14ac:dyDescent="0.2">
      <c r="A19" s="108" t="s">
        <v>79</v>
      </c>
      <c r="B19" s="40"/>
      <c r="C19" s="108" t="s">
        <v>113</v>
      </c>
      <c r="D19" s="108" t="s">
        <v>82</v>
      </c>
      <c r="E19" s="108" t="s">
        <v>83</v>
      </c>
      <c r="F19" s="108" t="s">
        <v>84</v>
      </c>
      <c r="G19" s="108"/>
      <c r="H19" s="108"/>
      <c r="I19" s="108"/>
      <c r="J19" s="108"/>
      <c r="K19" s="108" t="s">
        <v>85</v>
      </c>
    </row>
    <row r="20" spans="1:11" s="3" customFormat="1" ht="31.5" customHeight="1" x14ac:dyDescent="0.2">
      <c r="A20" s="108"/>
      <c r="B20" s="25"/>
      <c r="C20" s="108"/>
      <c r="D20" s="108"/>
      <c r="E20" s="108"/>
      <c r="F20" s="24" t="s">
        <v>86</v>
      </c>
      <c r="G20" s="24" t="s">
        <v>87</v>
      </c>
      <c r="H20" s="24" t="s">
        <v>88</v>
      </c>
      <c r="I20" s="24" t="s">
        <v>89</v>
      </c>
      <c r="J20" s="24" t="s">
        <v>90</v>
      </c>
      <c r="K20" s="108"/>
    </row>
    <row r="21" spans="1:11" s="3" customFormat="1" ht="9.9499999999999993" customHeight="1" x14ac:dyDescent="0.2">
      <c r="A21" s="28">
        <v>1</v>
      </c>
      <c r="B21" s="27"/>
      <c r="C21" s="28">
        <v>2</v>
      </c>
      <c r="D21" s="28">
        <v>3</v>
      </c>
      <c r="E21" s="28">
        <v>4</v>
      </c>
      <c r="F21" s="28">
        <v>5</v>
      </c>
      <c r="G21" s="28">
        <v>6</v>
      </c>
      <c r="H21" s="28">
        <v>7</v>
      </c>
      <c r="I21" s="28">
        <v>8</v>
      </c>
      <c r="J21" s="28">
        <v>9</v>
      </c>
      <c r="K21" s="28">
        <v>10</v>
      </c>
    </row>
    <row r="22" spans="1:11" s="3" customFormat="1" ht="15" customHeight="1" x14ac:dyDescent="0.2">
      <c r="A22" s="30" t="s">
        <v>114</v>
      </c>
      <c r="B22" s="41" t="s">
        <v>115</v>
      </c>
      <c r="C22" s="42" t="s">
        <v>115</v>
      </c>
      <c r="D22" s="42" t="s">
        <v>116</v>
      </c>
      <c r="E22" s="85">
        <f t="shared" ref="E22:K22" si="0">E23</f>
        <v>0</v>
      </c>
      <c r="F22" s="85">
        <f t="shared" si="0"/>
        <v>0</v>
      </c>
      <c r="G22" s="85">
        <f t="shared" si="0"/>
        <v>0</v>
      </c>
      <c r="H22" s="85">
        <f t="shared" si="0"/>
        <v>0</v>
      </c>
      <c r="I22" s="85">
        <f t="shared" si="0"/>
        <v>0</v>
      </c>
      <c r="J22" s="85">
        <f t="shared" si="0"/>
        <v>0</v>
      </c>
      <c r="K22" s="85">
        <f t="shared" si="0"/>
        <v>0</v>
      </c>
    </row>
    <row r="23" spans="1:11" s="3" customFormat="1" ht="15" customHeight="1" x14ac:dyDescent="0.2">
      <c r="A23" s="30" t="s">
        <v>117</v>
      </c>
      <c r="B23" s="41" t="s">
        <v>118</v>
      </c>
      <c r="C23" s="42" t="s">
        <v>118</v>
      </c>
      <c r="D23" s="43" t="s">
        <v>119</v>
      </c>
      <c r="E23" s="85">
        <f>'@Формулы'!A50</f>
        <v>0</v>
      </c>
      <c r="F23" s="85">
        <f>'@Формулы'!A51</f>
        <v>0</v>
      </c>
      <c r="G23" s="85">
        <f>'@Формулы'!A52</f>
        <v>0</v>
      </c>
      <c r="H23" s="85">
        <f>'@Формулы'!A53</f>
        <v>0</v>
      </c>
      <c r="I23" s="85">
        <f>'@Формулы'!A54</f>
        <v>0</v>
      </c>
      <c r="J23" s="85">
        <f>'@Формулы'!A55</f>
        <v>0</v>
      </c>
      <c r="K23" s="85">
        <f>'@Формулы'!A56</f>
        <v>0</v>
      </c>
    </row>
    <row r="24" spans="1:11" s="3" customFormat="1" ht="20.100000000000001" customHeight="1" x14ac:dyDescent="0.2">
      <c r="A24" s="44" t="s">
        <v>120</v>
      </c>
      <c r="B24" s="41" t="s">
        <v>121</v>
      </c>
      <c r="C24" s="42" t="s">
        <v>121</v>
      </c>
      <c r="D24" s="42" t="s">
        <v>116</v>
      </c>
      <c r="E24" s="85">
        <f t="shared" ref="E24:J24" si="1">E6-E22</f>
        <v>0</v>
      </c>
      <c r="F24" s="85">
        <f t="shared" si="1"/>
        <v>0</v>
      </c>
      <c r="G24" s="85">
        <f t="shared" si="1"/>
        <v>0</v>
      </c>
      <c r="H24" s="85">
        <f t="shared" si="1"/>
        <v>0</v>
      </c>
      <c r="I24" s="85">
        <f t="shared" si="1"/>
        <v>0</v>
      </c>
      <c r="J24" s="85">
        <f t="shared" si="1"/>
        <v>0</v>
      </c>
      <c r="K24" s="86" t="s">
        <v>116</v>
      </c>
    </row>
    <row r="27" spans="1:11" s="3" customFormat="1" ht="15" customHeight="1" x14ac:dyDescent="0.2">
      <c r="A27" s="108" t="s">
        <v>79</v>
      </c>
      <c r="B27" s="40"/>
      <c r="C27" s="108" t="s">
        <v>81</v>
      </c>
      <c r="D27" s="108" t="s">
        <v>82</v>
      </c>
      <c r="E27" s="108" t="s">
        <v>83</v>
      </c>
      <c r="F27" s="108" t="s">
        <v>84</v>
      </c>
      <c r="G27" s="108"/>
      <c r="H27" s="108"/>
      <c r="I27" s="108"/>
      <c r="J27" s="108"/>
      <c r="K27" s="108" t="s">
        <v>85</v>
      </c>
    </row>
    <row r="28" spans="1:11" s="3" customFormat="1" ht="31.5" customHeight="1" x14ac:dyDescent="0.2">
      <c r="A28" s="108"/>
      <c r="B28" s="25"/>
      <c r="C28" s="108"/>
      <c r="D28" s="108"/>
      <c r="E28" s="108"/>
      <c r="F28" s="24" t="s">
        <v>86</v>
      </c>
      <c r="G28" s="24" t="s">
        <v>87</v>
      </c>
      <c r="H28" s="24" t="s">
        <v>88</v>
      </c>
      <c r="I28" s="24" t="s">
        <v>89</v>
      </c>
      <c r="J28" s="24" t="s">
        <v>90</v>
      </c>
      <c r="K28" s="108"/>
    </row>
    <row r="29" spans="1:11" s="3" customFormat="1" ht="9.9499999999999993" customHeight="1" x14ac:dyDescent="0.2">
      <c r="A29" s="28">
        <v>1</v>
      </c>
      <c r="B29" s="27"/>
      <c r="C29" s="28">
        <v>2</v>
      </c>
      <c r="D29" s="28">
        <v>3</v>
      </c>
      <c r="E29" s="28">
        <v>4</v>
      </c>
      <c r="F29" s="28">
        <v>5</v>
      </c>
      <c r="G29" s="28">
        <v>6</v>
      </c>
      <c r="H29" s="28">
        <v>7</v>
      </c>
      <c r="I29" s="28">
        <v>8</v>
      </c>
      <c r="J29" s="28">
        <v>9</v>
      </c>
      <c r="K29" s="28">
        <v>10</v>
      </c>
    </row>
    <row r="30" spans="1:11" s="3" customFormat="1" ht="15" customHeight="1" x14ac:dyDescent="0.2">
      <c r="A30" s="35" t="s">
        <v>122</v>
      </c>
      <c r="B30" s="45">
        <v>500</v>
      </c>
      <c r="C30" s="42" t="s">
        <v>123</v>
      </c>
      <c r="D30" s="46" t="s">
        <v>116</v>
      </c>
      <c r="E30" s="85">
        <f>E31+E32+E36+E42+E45</f>
        <v>0</v>
      </c>
      <c r="F30" s="85">
        <f>F31+F32+F36+F42+F45+F39</f>
        <v>0</v>
      </c>
      <c r="G30" s="85">
        <f>G31+G32+G36+G42+G45+G39</f>
        <v>0</v>
      </c>
      <c r="H30" s="85">
        <f>H31+H32+H36+H42+H45+H39</f>
        <v>0</v>
      </c>
      <c r="I30" s="85">
        <f>I31+I32+I42+I45</f>
        <v>0</v>
      </c>
      <c r="J30" s="85">
        <f>F30+G30+H30+I30</f>
        <v>0</v>
      </c>
      <c r="K30" s="85">
        <f>E30-J30</f>
        <v>0</v>
      </c>
    </row>
    <row r="31" spans="1:11" s="3" customFormat="1" ht="20.100000000000001" customHeight="1" x14ac:dyDescent="0.2">
      <c r="A31" s="35" t="s">
        <v>124</v>
      </c>
      <c r="B31" s="45">
        <v>520</v>
      </c>
      <c r="C31" s="46" t="s">
        <v>125</v>
      </c>
      <c r="D31" s="43" t="s">
        <v>119</v>
      </c>
      <c r="E31" s="85">
        <f>'@Формулы'!A57</f>
        <v>0</v>
      </c>
      <c r="F31" s="85">
        <f>'@Формулы'!A58</f>
        <v>0</v>
      </c>
      <c r="G31" s="85">
        <f>'@Формулы'!A59</f>
        <v>0</v>
      </c>
      <c r="H31" s="85">
        <f>'@Формулы'!A60</f>
        <v>0</v>
      </c>
      <c r="I31" s="85">
        <f>'@Формулы'!A61</f>
        <v>0</v>
      </c>
      <c r="J31" s="85">
        <f>'@Формулы'!A62</f>
        <v>0</v>
      </c>
      <c r="K31" s="85">
        <f>'@Формулы'!A63</f>
        <v>0</v>
      </c>
    </row>
    <row r="32" spans="1:11" s="3" customFormat="1" ht="15" customHeight="1" x14ac:dyDescent="0.2">
      <c r="A32" s="35" t="s">
        <v>126</v>
      </c>
      <c r="B32" s="45">
        <v>590</v>
      </c>
      <c r="C32" s="46">
        <v>590</v>
      </c>
      <c r="D32" s="42"/>
      <c r="E32" s="85">
        <f t="shared" ref="E32:K32" si="2">E33+E34</f>
        <v>0</v>
      </c>
      <c r="F32" s="85">
        <f t="shared" si="2"/>
        <v>0</v>
      </c>
      <c r="G32" s="85">
        <f t="shared" si="2"/>
        <v>0</v>
      </c>
      <c r="H32" s="85">
        <f t="shared" si="2"/>
        <v>0</v>
      </c>
      <c r="I32" s="85">
        <f t="shared" si="2"/>
        <v>0</v>
      </c>
      <c r="J32" s="85">
        <f t="shared" si="2"/>
        <v>0</v>
      </c>
      <c r="K32" s="85">
        <f t="shared" si="2"/>
        <v>0</v>
      </c>
    </row>
    <row r="33" spans="1:11" s="3" customFormat="1" ht="15" customHeight="1" x14ac:dyDescent="0.2">
      <c r="A33" s="47" t="s">
        <v>127</v>
      </c>
      <c r="B33" s="45">
        <v>591</v>
      </c>
      <c r="C33" s="46">
        <v>591</v>
      </c>
      <c r="D33" s="42" t="s">
        <v>128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5">
        <f>F33+G33+H33+I33</f>
        <v>0</v>
      </c>
      <c r="K33" s="85">
        <f>E33-J33</f>
        <v>0</v>
      </c>
    </row>
    <row r="34" spans="1:11" s="3" customFormat="1" ht="15" customHeight="1" x14ac:dyDescent="0.2">
      <c r="A34" s="47" t="s">
        <v>129</v>
      </c>
      <c r="B34" s="45">
        <v>592</v>
      </c>
      <c r="C34" s="46">
        <v>592</v>
      </c>
      <c r="D34" s="42" t="s">
        <v>130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5">
        <f>F34+G34+H34+I34</f>
        <v>0</v>
      </c>
      <c r="K34" s="85">
        <f>E34-J34</f>
        <v>0</v>
      </c>
    </row>
    <row r="35" spans="1:11" s="3" customFormat="1" ht="15" customHeight="1" x14ac:dyDescent="0.2">
      <c r="A35" s="35" t="s">
        <v>131</v>
      </c>
      <c r="B35" s="41" t="s">
        <v>132</v>
      </c>
      <c r="C35" s="42" t="s">
        <v>132</v>
      </c>
      <c r="D35" s="42"/>
      <c r="E35" s="86" t="s">
        <v>116</v>
      </c>
      <c r="F35" s="86" t="s">
        <v>116</v>
      </c>
      <c r="G35" s="86" t="s">
        <v>116</v>
      </c>
      <c r="H35" s="86" t="s">
        <v>116</v>
      </c>
      <c r="I35" s="86" t="s">
        <v>116</v>
      </c>
      <c r="J35" s="86" t="s">
        <v>116</v>
      </c>
      <c r="K35" s="86" t="s">
        <v>116</v>
      </c>
    </row>
    <row r="36" spans="1:11" s="3" customFormat="1" ht="15" customHeight="1" x14ac:dyDescent="0.2">
      <c r="A36" s="35" t="s">
        <v>135</v>
      </c>
      <c r="B36" s="41" t="s">
        <v>136</v>
      </c>
      <c r="C36" s="42" t="s">
        <v>136</v>
      </c>
      <c r="D36" s="46" t="s">
        <v>116</v>
      </c>
      <c r="E36" s="86">
        <v>0</v>
      </c>
      <c r="F36" s="85">
        <f>F37+F38</f>
        <v>0</v>
      </c>
      <c r="G36" s="85">
        <f>G37+G38</f>
        <v>0</v>
      </c>
      <c r="H36" s="85">
        <f>H37+H38</f>
        <v>0</v>
      </c>
      <c r="I36" s="86" t="s">
        <v>116</v>
      </c>
      <c r="J36" s="85">
        <f>J37+J38</f>
        <v>0</v>
      </c>
      <c r="K36" s="85">
        <f>E36-J36</f>
        <v>0</v>
      </c>
    </row>
    <row r="37" spans="1:11" s="3" customFormat="1" ht="15" customHeight="1" x14ac:dyDescent="0.2">
      <c r="A37" s="49" t="s">
        <v>137</v>
      </c>
      <c r="B37" s="41" t="s">
        <v>138</v>
      </c>
      <c r="C37" s="42" t="s">
        <v>138</v>
      </c>
      <c r="D37" s="46">
        <v>510</v>
      </c>
      <c r="E37" s="86" t="s">
        <v>116</v>
      </c>
      <c r="F37" s="86">
        <v>0</v>
      </c>
      <c r="G37" s="86">
        <v>0</v>
      </c>
      <c r="H37" s="86">
        <v>0</v>
      </c>
      <c r="I37" s="86" t="s">
        <v>116</v>
      </c>
      <c r="J37" s="85">
        <f>F37+G37+H37</f>
        <v>0</v>
      </c>
      <c r="K37" s="86" t="s">
        <v>116</v>
      </c>
    </row>
    <row r="38" spans="1:11" s="3" customFormat="1" ht="15" customHeight="1" x14ac:dyDescent="0.2">
      <c r="A38" s="35" t="s">
        <v>139</v>
      </c>
      <c r="B38" s="41" t="s">
        <v>140</v>
      </c>
      <c r="C38" s="42" t="s">
        <v>140</v>
      </c>
      <c r="D38" s="46">
        <v>610</v>
      </c>
      <c r="E38" s="86" t="s">
        <v>116</v>
      </c>
      <c r="F38" s="86">
        <v>0</v>
      </c>
      <c r="G38" s="86">
        <v>0</v>
      </c>
      <c r="H38" s="86">
        <v>0</v>
      </c>
      <c r="I38" s="86" t="s">
        <v>116</v>
      </c>
      <c r="J38" s="85">
        <f>F38+G38+H38</f>
        <v>0</v>
      </c>
      <c r="K38" s="86" t="s">
        <v>116</v>
      </c>
    </row>
    <row r="39" spans="1:11" s="3" customFormat="1" ht="15" customHeight="1" x14ac:dyDescent="0.2">
      <c r="A39" s="35" t="s">
        <v>141</v>
      </c>
      <c r="B39" s="41" t="s">
        <v>142</v>
      </c>
      <c r="C39" s="42" t="s">
        <v>142</v>
      </c>
      <c r="D39" s="46" t="s">
        <v>116</v>
      </c>
      <c r="E39" s="86" t="s">
        <v>116</v>
      </c>
      <c r="F39" s="85">
        <f>F40+F41</f>
        <v>0</v>
      </c>
      <c r="G39" s="85">
        <f>G40+G41</f>
        <v>0</v>
      </c>
      <c r="H39" s="85">
        <f>H40+H41</f>
        <v>0</v>
      </c>
      <c r="I39" s="86" t="s">
        <v>116</v>
      </c>
      <c r="J39" s="85">
        <f>F39+G39+H39</f>
        <v>0</v>
      </c>
      <c r="K39" s="86" t="s">
        <v>116</v>
      </c>
    </row>
    <row r="40" spans="1:11" s="3" customFormat="1" ht="20.100000000000001" customHeight="1" x14ac:dyDescent="0.2">
      <c r="A40" s="49" t="s">
        <v>143</v>
      </c>
      <c r="B40" s="41" t="s">
        <v>144</v>
      </c>
      <c r="C40" s="42" t="s">
        <v>144</v>
      </c>
      <c r="D40" s="42" t="s">
        <v>128</v>
      </c>
      <c r="E40" s="86" t="s">
        <v>116</v>
      </c>
      <c r="F40" s="86">
        <v>0</v>
      </c>
      <c r="G40" s="86">
        <v>0</v>
      </c>
      <c r="H40" s="86">
        <v>0</v>
      </c>
      <c r="I40" s="86" t="s">
        <v>116</v>
      </c>
      <c r="J40" s="85">
        <f>F40+G40+H40</f>
        <v>0</v>
      </c>
      <c r="K40" s="86" t="s">
        <v>116</v>
      </c>
    </row>
    <row r="41" spans="1:11" s="3" customFormat="1" ht="15" customHeight="1" x14ac:dyDescent="0.2">
      <c r="A41" s="35" t="s">
        <v>145</v>
      </c>
      <c r="B41" s="41" t="s">
        <v>146</v>
      </c>
      <c r="C41" s="42" t="s">
        <v>146</v>
      </c>
      <c r="D41" s="42" t="s">
        <v>130</v>
      </c>
      <c r="E41" s="86" t="s">
        <v>116</v>
      </c>
      <c r="F41" s="86">
        <v>0</v>
      </c>
      <c r="G41" s="86">
        <v>0</v>
      </c>
      <c r="H41" s="86">
        <v>0</v>
      </c>
      <c r="I41" s="86" t="s">
        <v>116</v>
      </c>
      <c r="J41" s="85">
        <f>F41+G41+H41</f>
        <v>0</v>
      </c>
      <c r="K41" s="86" t="s">
        <v>116</v>
      </c>
    </row>
    <row r="42" spans="1:11" s="3" customFormat="1" ht="15" customHeight="1" x14ac:dyDescent="0.2">
      <c r="A42" s="49" t="s">
        <v>147</v>
      </c>
      <c r="B42" s="41" t="s">
        <v>148</v>
      </c>
      <c r="C42" s="42" t="s">
        <v>148</v>
      </c>
      <c r="D42" s="46" t="s">
        <v>116</v>
      </c>
      <c r="E42" s="85">
        <f t="shared" ref="E42:J42" si="3">E43+E44</f>
        <v>0</v>
      </c>
      <c r="F42" s="85">
        <f t="shared" si="3"/>
        <v>0</v>
      </c>
      <c r="G42" s="85">
        <f t="shared" si="3"/>
        <v>0</v>
      </c>
      <c r="H42" s="85">
        <f t="shared" si="3"/>
        <v>0</v>
      </c>
      <c r="I42" s="85">
        <f t="shared" si="3"/>
        <v>0</v>
      </c>
      <c r="J42" s="85">
        <f t="shared" si="3"/>
        <v>0</v>
      </c>
      <c r="K42" s="85">
        <f t="shared" ref="K42:K47" si="4">E42-J42</f>
        <v>0</v>
      </c>
    </row>
    <row r="43" spans="1:11" s="3" customFormat="1" ht="20.100000000000001" customHeight="1" x14ac:dyDescent="0.2">
      <c r="A43" s="35" t="s">
        <v>149</v>
      </c>
      <c r="B43" s="41">
        <v>821</v>
      </c>
      <c r="C43" s="46">
        <v>821</v>
      </c>
      <c r="D43" s="30"/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5">
        <f>F43+G43+H43+I43</f>
        <v>0</v>
      </c>
      <c r="K43" s="85">
        <f t="shared" si="4"/>
        <v>0</v>
      </c>
    </row>
    <row r="44" spans="1:11" s="3" customFormat="1" ht="15" customHeight="1" x14ac:dyDescent="0.2">
      <c r="A44" s="30" t="s">
        <v>150</v>
      </c>
      <c r="B44" s="41">
        <v>822</v>
      </c>
      <c r="C44" s="46">
        <v>822</v>
      </c>
      <c r="D44" s="30"/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5">
        <f>F44+G44+H44+I44</f>
        <v>0</v>
      </c>
      <c r="K44" s="85">
        <f t="shared" si="4"/>
        <v>0</v>
      </c>
    </row>
    <row r="45" spans="1:11" s="3" customFormat="1" ht="15" customHeight="1" x14ac:dyDescent="0.2">
      <c r="A45" s="30" t="s">
        <v>151</v>
      </c>
      <c r="B45" s="41">
        <v>830</v>
      </c>
      <c r="C45" s="46">
        <v>830</v>
      </c>
      <c r="D45" s="46" t="s">
        <v>116</v>
      </c>
      <c r="E45" s="85">
        <f t="shared" ref="E45:J45" si="5">E46+E47</f>
        <v>0</v>
      </c>
      <c r="F45" s="85">
        <f t="shared" si="5"/>
        <v>0</v>
      </c>
      <c r="G45" s="85">
        <f t="shared" si="5"/>
        <v>0</v>
      </c>
      <c r="H45" s="85">
        <f t="shared" si="5"/>
        <v>0</v>
      </c>
      <c r="I45" s="85">
        <f t="shared" si="5"/>
        <v>0</v>
      </c>
      <c r="J45" s="85">
        <f t="shared" si="5"/>
        <v>0</v>
      </c>
      <c r="K45" s="85">
        <f t="shared" si="4"/>
        <v>0</v>
      </c>
    </row>
    <row r="46" spans="1:11" s="3" customFormat="1" ht="30" customHeight="1" x14ac:dyDescent="0.2">
      <c r="A46" s="35" t="s">
        <v>152</v>
      </c>
      <c r="B46" s="41">
        <v>831</v>
      </c>
      <c r="C46" s="46">
        <v>831</v>
      </c>
      <c r="D46" s="30"/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5">
        <f>F46+G46+H46+I46</f>
        <v>0</v>
      </c>
      <c r="K46" s="85">
        <f t="shared" si="4"/>
        <v>0</v>
      </c>
    </row>
    <row r="47" spans="1:11" s="3" customFormat="1" ht="30" customHeight="1" x14ac:dyDescent="0.2">
      <c r="A47" s="35" t="s">
        <v>153</v>
      </c>
      <c r="B47" s="41">
        <v>832</v>
      </c>
      <c r="C47" s="46">
        <v>832</v>
      </c>
      <c r="D47" s="30"/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5">
        <f>F47+G47+H47+I47</f>
        <v>0</v>
      </c>
      <c r="K47" s="85">
        <f t="shared" si="4"/>
        <v>0</v>
      </c>
    </row>
    <row r="51" spans="1:11" s="3" customFormat="1" ht="15" customHeight="1" x14ac:dyDescent="0.2">
      <c r="A51" s="116" t="s">
        <v>154</v>
      </c>
      <c r="B51" s="118"/>
      <c r="C51" s="117" t="s">
        <v>81</v>
      </c>
      <c r="D51" s="109" t="s">
        <v>82</v>
      </c>
      <c r="E51" s="110" t="s">
        <v>84</v>
      </c>
      <c r="F51" s="111"/>
      <c r="G51" s="111"/>
      <c r="H51" s="111"/>
      <c r="I51" s="111"/>
      <c r="J51" s="112"/>
      <c r="K51" s="113"/>
    </row>
    <row r="52" spans="1:11" s="3" customFormat="1" ht="21" customHeight="1" x14ac:dyDescent="0.2">
      <c r="A52" s="116"/>
      <c r="B52" s="119"/>
      <c r="C52" s="117"/>
      <c r="D52" s="109"/>
      <c r="E52" s="50" t="s">
        <v>155</v>
      </c>
      <c r="F52" s="50" t="s">
        <v>156</v>
      </c>
      <c r="G52" s="50" t="s">
        <v>88</v>
      </c>
      <c r="H52" s="50" t="s">
        <v>157</v>
      </c>
      <c r="I52" s="50" t="s">
        <v>158</v>
      </c>
      <c r="J52" s="112"/>
      <c r="K52" s="113"/>
    </row>
    <row r="53" spans="1:11" s="3" customFormat="1" ht="15" customHeight="1" x14ac:dyDescent="0.2">
      <c r="A53" s="51" t="s">
        <v>159</v>
      </c>
      <c r="B53" s="41" t="s">
        <v>160</v>
      </c>
      <c r="C53" s="42" t="s">
        <v>160</v>
      </c>
      <c r="D53" s="52" t="s">
        <v>161</v>
      </c>
      <c r="E53" s="87">
        <v>0</v>
      </c>
      <c r="F53" s="87">
        <v>0</v>
      </c>
      <c r="G53" s="87">
        <v>0</v>
      </c>
      <c r="H53" s="87">
        <v>0</v>
      </c>
      <c r="I53" s="88">
        <f>E53+F53+G53+H53</f>
        <v>0</v>
      </c>
      <c r="J53" s="114">
        <v>0</v>
      </c>
      <c r="K53" s="115">
        <v>0</v>
      </c>
    </row>
    <row r="54" spans="1:11" s="3" customFormat="1" ht="15" customHeight="1" x14ac:dyDescent="0.2">
      <c r="A54" s="54" t="s">
        <v>162</v>
      </c>
      <c r="B54" s="41" t="s">
        <v>163</v>
      </c>
      <c r="C54" s="42" t="s">
        <v>163</v>
      </c>
      <c r="D54" s="51"/>
      <c r="E54" s="87">
        <v>0</v>
      </c>
      <c r="F54" s="87">
        <v>0</v>
      </c>
      <c r="G54" s="87">
        <v>0</v>
      </c>
      <c r="H54" s="87">
        <v>0</v>
      </c>
      <c r="I54" s="88">
        <f>E54+F54+G54+H54</f>
        <v>0</v>
      </c>
      <c r="J54" s="114">
        <v>0</v>
      </c>
      <c r="K54" s="115">
        <v>0</v>
      </c>
    </row>
    <row r="55" spans="1:11" x14ac:dyDescent="0.15">
      <c r="B55" s="56"/>
      <c r="C55" s="56"/>
      <c r="D55" s="56"/>
      <c r="E55" s="57"/>
      <c r="F55" s="57"/>
      <c r="G55" s="57"/>
      <c r="H55" s="57"/>
      <c r="I55" s="57"/>
    </row>
    <row r="59" spans="1:11" x14ac:dyDescent="0.15">
      <c r="C59" s="59"/>
      <c r="D59" s="60"/>
    </row>
  </sheetData>
  <sheetProtection password="C86F" sheet="1"/>
  <mergeCells count="24">
    <mergeCell ref="A51:A52"/>
    <mergeCell ref="B51:B52"/>
    <mergeCell ref="D51:D52"/>
    <mergeCell ref="E51:I51"/>
    <mergeCell ref="A2:A3"/>
    <mergeCell ref="E27:E28"/>
    <mergeCell ref="C19:C20"/>
    <mergeCell ref="F19:J19"/>
    <mergeCell ref="J51:K54"/>
    <mergeCell ref="A19:A20"/>
    <mergeCell ref="A27:A28"/>
    <mergeCell ref="D27:D28"/>
    <mergeCell ref="F27:J27"/>
    <mergeCell ref="C27:C28"/>
    <mergeCell ref="D19:D20"/>
    <mergeCell ref="K27:K28"/>
    <mergeCell ref="K19:K20"/>
    <mergeCell ref="K2:K3"/>
    <mergeCell ref="E19:E20"/>
    <mergeCell ref="C51:C52"/>
    <mergeCell ref="D2:D3"/>
    <mergeCell ref="E2:E3"/>
    <mergeCell ref="F2:J2"/>
    <mergeCell ref="C2:C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Шапка</vt:lpstr>
      <vt:lpstr>Собственныедоходы</vt:lpstr>
      <vt:lpstr>СубсидииНаГосзадание</vt:lpstr>
      <vt:lpstr>СубсидииНаИныеЦели</vt:lpstr>
      <vt:lpstr>БюджетныеИнвестиции</vt:lpstr>
      <vt:lpstr>СредстваВРамкахОМС</vt:lpstr>
      <vt:lpstr>Справочная_информация</vt:lpstr>
      <vt:lpstr>Шапка!_ИдентификаторКонечногоПолучателя</vt:lpstr>
      <vt:lpstr>Шапка!_ИдентификаторПолучателя</vt:lpstr>
      <vt:lpstr>Шапка!_НаименованиеОбособленногоПодразделения</vt:lpstr>
      <vt:lpstr>Шапка!_НаименованиеУчредителяПолномочий</vt:lpstr>
      <vt:lpstr>Шапка!_Учредитель</vt:lpstr>
      <vt:lpstr>СредстваВРамкахОМС!Print_Area</vt:lpstr>
      <vt:lpstr>СубсидииНаИныеЦели!Print_Area</vt:lpstr>
      <vt:lpstr>БюджетныеИнвестиции!Область_печати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завуч</cp:lastModifiedBy>
  <dcterms:created xsi:type="dcterms:W3CDTF">2008-05-13T08:30:36Z</dcterms:created>
  <dcterms:modified xsi:type="dcterms:W3CDTF">2021-10-05T08:51:15Z</dcterms:modified>
</cp:coreProperties>
</file>